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FM\Policies &amp; Procedures\2008 Procedures as Revised - CURRENT\"/>
    </mc:Choice>
  </mc:AlternateContent>
  <bookViews>
    <workbookView xWindow="0" yWindow="0" windowWidth="19200" windowHeight="11580"/>
  </bookViews>
  <sheets>
    <sheet name="TOC" sheetId="23" r:id="rId1"/>
    <sheet name="2.A Enrollment Statistics" sheetId="14" r:id="rId2"/>
    <sheet name="2.B.1 Total Cost of Ownership" sheetId="24" r:id="rId3"/>
    <sheet name="5.B Existing Areas" sheetId="25" r:id="rId4"/>
    <sheet name="5.C Utilization of Space" sheetId="26" r:id="rId5"/>
    <sheet name="6.B.1. Basis for Space Rqmts" sheetId="27" r:id="rId6"/>
    <sheet name="6.B.1 Summary for PS" sheetId="28" r:id="rId7"/>
    <sheet name="7.B. Furn &amp; Equip" sheetId="29" r:id="rId8"/>
    <sheet name="8.G Artwork" sheetId="30" r:id="rId9"/>
    <sheet name="9.B. Total Project Cost detail" sheetId="31" r:id="rId10"/>
  </sheets>
  <definedNames>
    <definedName name="_xlnm.Print_Area" localSheetId="8">'8.G Artwork'!$A$1:$E$51</definedName>
  </definedNames>
  <calcPr calcId="152511"/>
</workbook>
</file>

<file path=xl/calcChain.xml><?xml version="1.0" encoding="utf-8"?>
<calcChain xmlns="http://schemas.openxmlformats.org/spreadsheetml/2006/main">
  <c r="J12" i="26" l="1"/>
  <c r="H12" i="26"/>
  <c r="G12" i="26"/>
  <c r="J11" i="26"/>
  <c r="H11" i="26"/>
  <c r="G11" i="26"/>
  <c r="I12" i="26" l="1"/>
  <c r="I11" i="26"/>
  <c r="C62" i="31"/>
  <c r="E61" i="31"/>
  <c r="E60" i="31"/>
  <c r="E53" i="31"/>
  <c r="E52" i="31"/>
  <c r="E48" i="31"/>
  <c r="E46" i="31"/>
  <c r="E44" i="31"/>
  <c r="E43" i="31"/>
  <c r="E38" i="31"/>
  <c r="C35" i="31"/>
  <c r="E34" i="31"/>
  <c r="E33" i="31"/>
  <c r="E28" i="31"/>
  <c r="E24" i="31"/>
  <c r="E31" i="30"/>
  <c r="E36" i="30" s="1"/>
  <c r="E39" i="30" s="1"/>
  <c r="E44" i="30" s="1"/>
  <c r="E24" i="29"/>
  <c r="E17" i="29"/>
  <c r="E11" i="29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E35" i="31" l="1"/>
  <c r="C64" i="31"/>
  <c r="E62" i="31"/>
  <c r="E64" i="31"/>
  <c r="Q10" i="14" l="1"/>
  <c r="P10" i="14"/>
  <c r="O10" i="14"/>
  <c r="L10" i="14"/>
  <c r="K10" i="14"/>
  <c r="J10" i="14"/>
  <c r="I10" i="14"/>
  <c r="H10" i="14"/>
  <c r="G10" i="14"/>
  <c r="F10" i="14"/>
  <c r="E10" i="14"/>
  <c r="D10" i="14"/>
  <c r="C10" i="14"/>
  <c r="B10" i="14"/>
  <c r="M8" i="14"/>
  <c r="M7" i="14" s="1"/>
  <c r="Q7" i="14"/>
  <c r="P7" i="14"/>
  <c r="L7" i="14"/>
  <c r="K7" i="14"/>
  <c r="J7" i="14"/>
  <c r="I7" i="14"/>
  <c r="H7" i="14"/>
  <c r="G7" i="14"/>
  <c r="F7" i="14"/>
  <c r="E7" i="14"/>
  <c r="D7" i="14"/>
  <c r="C7" i="14"/>
  <c r="M10" i="14" l="1"/>
  <c r="N8" i="14"/>
  <c r="N7" i="14" l="1"/>
  <c r="N10" i="14"/>
  <c r="O7" i="14"/>
</calcChain>
</file>

<file path=xl/sharedStrings.xml><?xml version="1.0" encoding="utf-8"?>
<sst xmlns="http://schemas.openxmlformats.org/spreadsheetml/2006/main" count="393" uniqueCount="303">
  <si>
    <t>Total</t>
  </si>
  <si>
    <t>Computer Science &amp; Information Technology</t>
  </si>
  <si>
    <t>Undergraduate</t>
  </si>
  <si>
    <t>Graduate</t>
  </si>
  <si>
    <t>112</t>
  </si>
  <si>
    <t>End Time</t>
  </si>
  <si>
    <t>Start Time</t>
  </si>
  <si>
    <t>Enrollment</t>
  </si>
  <si>
    <t>Room Number</t>
  </si>
  <si>
    <t>Department</t>
  </si>
  <si>
    <t>College</t>
  </si>
  <si>
    <t>Table of Contents</t>
  </si>
  <si>
    <t>Alternates</t>
  </si>
  <si>
    <t>Renovation</t>
  </si>
  <si>
    <t>Replacement</t>
  </si>
  <si>
    <t>Birth &amp; Burial (non-recurring)</t>
  </si>
  <si>
    <t xml:space="preserve">  Total Project Cost</t>
  </si>
  <si>
    <t xml:space="preserve">  Demolition/Disposal</t>
  </si>
  <si>
    <t>Maintenance and Operations (annual recurring)</t>
  </si>
  <si>
    <t xml:space="preserve">  Operations</t>
  </si>
  <si>
    <t xml:space="preserve">  PM</t>
  </si>
  <si>
    <t xml:space="preserve">  Repairs</t>
  </si>
  <si>
    <t xml:space="preserve">  Utilities</t>
  </si>
  <si>
    <t>Recapitalization (periodic recurring)</t>
  </si>
  <si>
    <t xml:space="preserve">  Improvements</t>
  </si>
  <si>
    <t xml:space="preserve">  Programmatic Upgrades</t>
  </si>
  <si>
    <t xml:space="preserve">  Replacement/Renewal</t>
  </si>
  <si>
    <t>2.B.1 Total Cost of Ownership</t>
  </si>
  <si>
    <t>This is supporting information and is not included in the program statement.</t>
  </si>
  <si>
    <t>Space Use Code</t>
  </si>
  <si>
    <t>Room Name</t>
  </si>
  <si>
    <t>NSF</t>
  </si>
  <si>
    <t>No. of Sections</t>
  </si>
  <si>
    <t>Sample Data</t>
  </si>
  <si>
    <t>List acronyms used</t>
  </si>
  <si>
    <t>5.B Analysis of Existing Facilities</t>
  </si>
  <si>
    <t>Include utilization data for existing classrooms and class laboratories for most recently completed fall semester</t>
  </si>
  <si>
    <t xml:space="preserve">Average student-stations occupied </t>
  </si>
  <si>
    <t>Space Code</t>
  </si>
  <si>
    <t>Ave. Occupied Stations / Week</t>
  </si>
  <si>
    <t>Sched. Hours / Week</t>
  </si>
  <si>
    <t xml:space="preserve"> Ave. Station Hours / Week</t>
  </si>
  <si>
    <t>Available Station Hrs / Week</t>
  </si>
  <si>
    <t>Station Utilization</t>
  </si>
  <si>
    <t>If programs schedule classrooms throughout campus - provide a campus summary of number of classrooms/class labs currently available and their utilization rates</t>
  </si>
  <si>
    <t>Example Summary by Building</t>
  </si>
  <si>
    <t>Weekly Hours</t>
  </si>
  <si>
    <t>After Replace. Weekly Hours</t>
  </si>
  <si>
    <t>After Replacement</t>
  </si>
  <si>
    <t>All Colleges</t>
  </si>
  <si>
    <t>College 1</t>
  </si>
  <si>
    <t>College 2</t>
  </si>
  <si>
    <t>College 3</t>
  </si>
  <si>
    <t>College 4</t>
  </si>
  <si>
    <t>Building</t>
  </si>
  <si>
    <t>Classroom Average + Lab Average</t>
  </si>
  <si>
    <t>Existing Number of Rooms</t>
  </si>
  <si>
    <t>Proposed Rooms Numbers</t>
  </si>
  <si>
    <t>Total Weekly Hours</t>
  </si>
  <si>
    <t>Average</t>
  </si>
  <si>
    <t>5.C Utilization of Existing Facilities</t>
  </si>
  <si>
    <t>__ hours/day; __ days/week</t>
  </si>
  <si>
    <t>Expected Usage or Hours of Operation</t>
  </si>
  <si>
    <t>Net Sq. Ft.</t>
  </si>
  <si>
    <t>No. of Occupants/ Stations</t>
  </si>
  <si>
    <t>Room Use Code</t>
  </si>
  <si>
    <r>
      <rPr>
        <b/>
        <sz val="10"/>
        <rFont val="Calibri"/>
        <family val="2"/>
        <scheme val="minor"/>
      </rPr>
      <t>Room Name</t>
    </r>
  </si>
  <si>
    <t>Program/ Department</t>
  </si>
  <si>
    <t>Provide detailed room data for all assigned and unassigned space</t>
  </si>
  <si>
    <t>Detailed Room Data</t>
  </si>
  <si>
    <t>6.B.1. Basis for Space Rqmts</t>
  </si>
  <si>
    <t>6.B.1. Basis for space requirements</t>
  </si>
  <si>
    <t>6.B.1</t>
  </si>
  <si>
    <t>Space requirements</t>
  </si>
  <si>
    <t>(Provide for all assigned and unassigned space)</t>
  </si>
  <si>
    <t>Space Description</t>
  </si>
  <si>
    <t>Existing NSF</t>
  </si>
  <si>
    <t>Renovated NSF</t>
  </si>
  <si>
    <t>New NSF</t>
  </si>
  <si>
    <t>Total NSF For Project</t>
  </si>
  <si>
    <t>Difference</t>
  </si>
  <si>
    <t>Net Square Feet</t>
  </si>
  <si>
    <t>Gross Square Feet</t>
  </si>
  <si>
    <t>Efficiency</t>
  </si>
  <si>
    <t>7. Furniture &amp; Equipment</t>
  </si>
  <si>
    <t>B.1</t>
  </si>
  <si>
    <t>Fixed Equipment</t>
  </si>
  <si>
    <t>Quantity</t>
  </si>
  <si>
    <t>Unit Cost</t>
  </si>
  <si>
    <t>Total Cost</t>
  </si>
  <si>
    <t>B.2</t>
  </si>
  <si>
    <t>Movable Equipment</t>
  </si>
  <si>
    <t>B.3</t>
  </si>
  <si>
    <t>Special &amp; Technical Equipment</t>
  </si>
  <si>
    <t>Date: January 2001  Rev: 03/2009, 02/2015</t>
  </si>
  <si>
    <t>UNFP 6.5.2.1.1 Campus 1% for Art Budget Verification form</t>
  </si>
  <si>
    <t>Facilities Planning &amp; Management, Central Administration</t>
  </si>
  <si>
    <t xml:space="preserve"> </t>
  </si>
  <si>
    <t>Reference:  Acquiring Works of Art for Construction Projects Procedures</t>
  </si>
  <si>
    <t>Total (Total #4 plus Total #5)</t>
  </si>
  <si>
    <t>NAC fee scale)</t>
  </si>
  <si>
    <t>NAC Services Fee (minimum $200.00 see</t>
  </si>
  <si>
    <t>5.</t>
  </si>
  <si>
    <t>(#3 multiplied by 0.01)</t>
  </si>
  <si>
    <t>Project budget for acquisition of work(s) of art.</t>
  </si>
  <si>
    <t>4.</t>
  </si>
  <si>
    <t>the project less deductibles)</t>
  </si>
  <si>
    <t>Art project budget.  (Total State appropriations for</t>
  </si>
  <si>
    <t>Balance remaining to be used for calculating 1% for</t>
  </si>
  <si>
    <t>3.</t>
  </si>
  <si>
    <t>(2.a. through 2.d.)</t>
  </si>
  <si>
    <t>Total Deductibles</t>
  </si>
  <si>
    <t>Site Work</t>
  </si>
  <si>
    <t>d.</t>
  </si>
  <si>
    <t>Land Acquisition</t>
  </si>
  <si>
    <t>c.</t>
  </si>
  <si>
    <t>Planning</t>
  </si>
  <si>
    <t>b.</t>
  </si>
  <si>
    <t>($500,000 New Construction or $250,000 Remodeling)</t>
  </si>
  <si>
    <t>Standard</t>
  </si>
  <si>
    <t>a.</t>
  </si>
  <si>
    <t>2.</t>
  </si>
  <si>
    <t>Legislative Bill No.:</t>
  </si>
  <si>
    <t>Total State appropriations by Legislature:</t>
  </si>
  <si>
    <t>Project Financing:</t>
  </si>
  <si>
    <t>1.</t>
  </si>
  <si>
    <t>________________________________________</t>
  </si>
  <si>
    <t>Date:</t>
  </si>
  <si>
    <t>Construction Project Title:  _____________________________________________________</t>
  </si>
  <si>
    <t>Project Agency:  _____________________________________________________________</t>
  </si>
  <si>
    <t>Campus Budget Verification Worksheet</t>
  </si>
  <si>
    <t>1% for Art</t>
  </si>
  <si>
    <t>University of Nebraska</t>
  </si>
  <si>
    <t>9.B. PROJECT BUDGET &amp; FISCAL IMPACT</t>
  </si>
  <si>
    <t xml:space="preserve">Probable Total Project Cost </t>
  </si>
  <si>
    <t>UNFP 6.3.6.3.1</t>
  </si>
  <si>
    <t>Summary Headings to be included in program statement</t>
  </si>
  <si>
    <t>GL Code</t>
  </si>
  <si>
    <t>Detailed Construction Categories</t>
  </si>
  <si>
    <t>Detailed Cost</t>
  </si>
  <si>
    <t>Program Statement, IDR, &amp; Quarterly Report</t>
  </si>
  <si>
    <t>Construction</t>
  </si>
  <si>
    <t xml:space="preserve">    General Contruction </t>
  </si>
  <si>
    <t xml:space="preserve">    Other Construction</t>
  </si>
  <si>
    <t xml:space="preserve">    Unit Price Contracts</t>
  </si>
  <si>
    <t xml:space="preserve">    Carpet</t>
  </si>
  <si>
    <t xml:space="preserve">    Abatement</t>
  </si>
  <si>
    <t>Mechanical</t>
  </si>
  <si>
    <t>Electrical</t>
  </si>
  <si>
    <t>Elevator</t>
  </si>
  <si>
    <t>In-house Construction</t>
  </si>
  <si>
    <t xml:space="preserve">    Energy Management Control System</t>
  </si>
  <si>
    <t xml:space="preserve">    Card Access System</t>
  </si>
  <si>
    <t xml:space="preserve">    Fire Alarm System</t>
  </si>
  <si>
    <t xml:space="preserve">    Security System</t>
  </si>
  <si>
    <t xml:space="preserve">    Keying of Doors</t>
  </si>
  <si>
    <t xml:space="preserve">    Landscaping</t>
  </si>
  <si>
    <t xml:space="preserve">    Telecommunications</t>
  </si>
  <si>
    <t xml:space="preserve">    Other</t>
  </si>
  <si>
    <t>General Construction</t>
  </si>
  <si>
    <t>Signage</t>
  </si>
  <si>
    <t xml:space="preserve">    Building - Fixed</t>
  </si>
  <si>
    <t xml:space="preserve">    Departmental - Fixed</t>
  </si>
  <si>
    <t xml:space="preserve">    Sitework/Demolition</t>
  </si>
  <si>
    <t xml:space="preserve">    Land Improvement</t>
  </si>
  <si>
    <t>Utilities Contractor (Beyond 5')</t>
  </si>
  <si>
    <t>Site Work/Utilities</t>
  </si>
  <si>
    <t>Construction Contingency</t>
  </si>
  <si>
    <t>TOTAL CONSTRUCTION COSTS</t>
  </si>
  <si>
    <t>Detailed Non-construction Categories</t>
  </si>
  <si>
    <t>Project Planning &amp; Program Statement</t>
  </si>
  <si>
    <t>Project Planning</t>
  </si>
  <si>
    <t>A/E Services</t>
  </si>
  <si>
    <t xml:space="preserve">    A/E Basic Services</t>
  </si>
  <si>
    <t xml:space="preserve">    A/E Additional Services</t>
  </si>
  <si>
    <t xml:space="preserve">    A/E Reimbursable Expenses</t>
  </si>
  <si>
    <t xml:space="preserve">    Other Specialty Consultants</t>
  </si>
  <si>
    <t>Professional Consultant Fees</t>
  </si>
  <si>
    <t>Project Management (Internal)</t>
  </si>
  <si>
    <t>Professional In-house</t>
  </si>
  <si>
    <t>Equipment</t>
  </si>
  <si>
    <t xml:space="preserve">    Movable Equipment</t>
  </si>
  <si>
    <t>Equipment - Movable</t>
  </si>
  <si>
    <t xml:space="preserve">    Special &amp; Technical Equipment-Capital</t>
  </si>
  <si>
    <t xml:space="preserve">    Audio Visual/Bio Med Telecommunication</t>
  </si>
  <si>
    <t>Equipment - Special/Technical</t>
  </si>
  <si>
    <t xml:space="preserve">    Land Acquisition or Lease Purchase</t>
  </si>
  <si>
    <t xml:space="preserve">    Real Property Buildings Purchase</t>
  </si>
  <si>
    <t xml:space="preserve">    Real Property Buildings Lease Purchase</t>
  </si>
  <si>
    <t>Artwork</t>
  </si>
  <si>
    <t>Other</t>
  </si>
  <si>
    <t xml:space="preserve">    Moving &amp; Relocation</t>
  </si>
  <si>
    <t xml:space="preserve">    Builder's Risk Insurance</t>
  </si>
  <si>
    <t xml:space="preserve">    IBC Code/Inspection Fee</t>
  </si>
  <si>
    <t xml:space="preserve">    Parking Replacement</t>
  </si>
  <si>
    <t xml:space="preserve">    Project Review Board</t>
  </si>
  <si>
    <t xml:space="preserve">    Selection Committee</t>
  </si>
  <si>
    <t>Non-construction Contingency</t>
  </si>
  <si>
    <t>TOTAL NON-CONSTRUCTION COSTS</t>
  </si>
  <si>
    <t>TOTAL PROJECT COST</t>
  </si>
  <si>
    <t>Date: March 2009</t>
  </si>
  <si>
    <t>Revised:  May 2015, June 2016</t>
  </si>
  <si>
    <t>6.B.1 Summary for Program Statement</t>
  </si>
  <si>
    <t>7.B. Furniture &amp; Equipment</t>
  </si>
  <si>
    <t>8.G Artwork</t>
  </si>
  <si>
    <t>9.B. Total Project Cost detail</t>
  </si>
  <si>
    <t>UNFP 6.5.2.1 - Acquiring Works of Art for Construction Projects Procedures</t>
  </si>
  <si>
    <t>Back to TOC</t>
  </si>
  <si>
    <t>Table 2.A .1 - Detail to support the funding request</t>
  </si>
  <si>
    <t>Table 5.B. Samples analysis of existing facilities</t>
  </si>
  <si>
    <t>Table 5.c. Sample utilization of existing space by facility, room and/or function</t>
  </si>
  <si>
    <t>Square footage by individual areas and/or functions for supporting documentation - roll up to summary by space code for Program Statement</t>
  </si>
  <si>
    <t>Detailed equipment list, as available, by item, by space, or however FF&amp;E cost is determined</t>
  </si>
  <si>
    <t>This is supporting documentation and is not included in the program statement.</t>
  </si>
  <si>
    <t xml:space="preserve">Summarize utilization, by major space codes, to include in program statement. </t>
  </si>
  <si>
    <t>Architectural Program Supporting Documentation  Worksheets</t>
  </si>
  <si>
    <t>Provide as much supporting documentation as is applicable to justify project and cost.</t>
  </si>
  <si>
    <t>For state tax funded projects</t>
  </si>
  <si>
    <t>Table 2.A .1 - Sample enrollment statistics to suport the funding request</t>
  </si>
  <si>
    <t>Multimedia classroom</t>
  </si>
  <si>
    <t>Capacity</t>
  </si>
  <si>
    <t>Enrollment Cap</t>
  </si>
  <si>
    <t>Summary sample - Fall Semester - 20xx</t>
  </si>
  <si>
    <t>Detail sample - Fall Semester - 20xx</t>
  </si>
  <si>
    <t>Room Capacity / No. of Stations</t>
  </si>
  <si>
    <t>Space Utilization</t>
  </si>
  <si>
    <t>Total Hours</t>
  </si>
  <si>
    <t>Days</t>
  </si>
  <si>
    <t>MW</t>
  </si>
  <si>
    <t>Days/Week</t>
  </si>
  <si>
    <t>Hours/Week</t>
  </si>
  <si>
    <t>Arts &amp; Sciences</t>
  </si>
  <si>
    <t>SOCI</t>
  </si>
  <si>
    <t>WMNS</t>
  </si>
  <si>
    <t>MATH</t>
  </si>
  <si>
    <t>Engineering</t>
  </si>
  <si>
    <t>ENGR</t>
  </si>
  <si>
    <t>T</t>
  </si>
  <si>
    <t>Weekly hours scheduled for each classroom and class lab based on 30 hours full-time classrooms and 20 hours class labs</t>
  </si>
  <si>
    <t>Provide data for all existing space (including inactive or unassigned, NOT nonassignable)</t>
  </si>
  <si>
    <t>NASF</t>
  </si>
  <si>
    <t>RoomNo</t>
  </si>
  <si>
    <t>RoomName</t>
  </si>
  <si>
    <t xml:space="preserve">50F     </t>
  </si>
  <si>
    <t xml:space="preserve">OFFICE SERVICE                                    </t>
  </si>
  <si>
    <t>Educational Psychology</t>
  </si>
  <si>
    <t xml:space="preserve">331       </t>
  </si>
  <si>
    <t xml:space="preserve">114     </t>
  </si>
  <si>
    <t xml:space="preserve">OFFICE                                            </t>
  </si>
  <si>
    <t xml:space="preserve">321       </t>
  </si>
  <si>
    <t xml:space="preserve">114B    </t>
  </si>
  <si>
    <t xml:space="preserve">310       </t>
  </si>
  <si>
    <t xml:space="preserve">50B     </t>
  </si>
  <si>
    <t xml:space="preserve">315       </t>
  </si>
  <si>
    <t xml:space="preserve">127     </t>
  </si>
  <si>
    <t>Educational Administration</t>
  </si>
  <si>
    <t xml:space="preserve">312       </t>
  </si>
  <si>
    <t xml:space="preserve">124     </t>
  </si>
  <si>
    <t xml:space="preserve">244     </t>
  </si>
  <si>
    <t>NE Ctr Rsrch on Youth, Fam &amp; School</t>
  </si>
  <si>
    <t xml:space="preserve">311       </t>
  </si>
  <si>
    <t xml:space="preserve">246     </t>
  </si>
  <si>
    <t xml:space="preserve">314       </t>
  </si>
  <si>
    <t xml:space="preserve">128     </t>
  </si>
  <si>
    <t xml:space="preserve">142     </t>
  </si>
  <si>
    <t xml:space="preserve">OPEN COMPUTER LAB                                 </t>
  </si>
  <si>
    <t>Information Systems Support Area</t>
  </si>
  <si>
    <t xml:space="preserve">213       </t>
  </si>
  <si>
    <t xml:space="preserve">205     </t>
  </si>
  <si>
    <t xml:space="preserve">CLASSROOM (Lecture &amp; Recitation)                  </t>
  </si>
  <si>
    <t>Registration and Records</t>
  </si>
  <si>
    <t xml:space="preserve">111       </t>
  </si>
  <si>
    <t xml:space="preserve">139     </t>
  </si>
  <si>
    <t xml:space="preserve">138     </t>
  </si>
  <si>
    <t xml:space="preserve">CONFERENCING CLASSROOM                            </t>
  </si>
  <si>
    <t xml:space="preserve">120       </t>
  </si>
  <si>
    <t xml:space="preserve">105A    </t>
  </si>
  <si>
    <t xml:space="preserve">CLASSROOM SERVICE                                 </t>
  </si>
  <si>
    <t>Dean College of Education and Human Sciences</t>
  </si>
  <si>
    <t xml:space="preserve">115       </t>
  </si>
  <si>
    <t xml:space="preserve">249     </t>
  </si>
  <si>
    <t xml:space="preserve">202B    </t>
  </si>
  <si>
    <t xml:space="preserve">247     </t>
  </si>
  <si>
    <t xml:space="preserve">202     </t>
  </si>
  <si>
    <t xml:space="preserve">DISTANCE ED CLASSROOM-Originating                 </t>
  </si>
  <si>
    <t xml:space="preserve">140       </t>
  </si>
  <si>
    <t xml:space="preserve">105     </t>
  </si>
  <si>
    <t xml:space="preserve">MULTIMEDIA CLASSROOM                              </t>
  </si>
  <si>
    <t xml:space="preserve">202A    </t>
  </si>
  <si>
    <t xml:space="preserve">112     </t>
  </si>
  <si>
    <t xml:space="preserve">250     </t>
  </si>
  <si>
    <t xml:space="preserve">204     </t>
  </si>
  <si>
    <t>Unit Name</t>
  </si>
  <si>
    <t>Deductibles (Neb. Stat. § 82-318):</t>
  </si>
  <si>
    <t>(Room Information)</t>
  </si>
  <si>
    <t>(Enrollment Detail)</t>
  </si>
  <si>
    <t>Rooms</t>
  </si>
  <si>
    <t>Number of</t>
  </si>
  <si>
    <t>WWW</t>
  </si>
  <si>
    <t>XXX</t>
  </si>
  <si>
    <t>YYY</t>
  </si>
  <si>
    <t>000</t>
  </si>
  <si>
    <t>UNFP 6.3.6.2.1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</si>
</sst>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&quot;$&quot;* #,##0_);_(&quot;$&quot;* \(#,##0\);_(&quot;$&quot;* &quot;-&quot;??_);_(@_)"/>
    <numFmt numFmtId="167" formatCode="_(* #,##0_);_(* \(#,##0\);_(* &quot;-&quot;??_);_(@_)"/>
    <numFmt numFmtId="168" formatCode="h:mm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231F2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231F2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0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22" fillId="0" borderId="0"/>
    <xf numFmtId="0" fontId="31" fillId="0" borderId="0"/>
    <xf numFmtId="44" fontId="31" fillId="0" borderId="0" applyFont="0" applyFill="0" applyBorder="0" applyAlignment="0" applyProtection="0"/>
    <xf numFmtId="0" fontId="22" fillId="0" borderId="0"/>
    <xf numFmtId="0" fontId="22" fillId="0" borderId="0"/>
  </cellStyleXfs>
  <cellXfs count="190">
    <xf numFmtId="0" fontId="0" fillId="0" borderId="0" xfId="0"/>
    <xf numFmtId="0" fontId="16" fillId="0" borderId="0" xfId="0" applyFont="1"/>
    <xf numFmtId="0" fontId="16" fillId="0" borderId="0" xfId="0" applyFont="1" applyBorder="1"/>
    <xf numFmtId="9" fontId="1" fillId="0" borderId="0" xfId="43" applyFont="1"/>
    <xf numFmtId="1" fontId="0" fillId="0" borderId="0" xfId="0" applyNumberFormat="1"/>
    <xf numFmtId="0" fontId="19" fillId="0" borderId="0" xfId="0" applyFont="1" applyFill="1"/>
    <xf numFmtId="0" fontId="20" fillId="0" borderId="0" xfId="0" applyFont="1" applyFill="1"/>
    <xf numFmtId="0" fontId="21" fillId="0" borderId="0" xfId="45"/>
    <xf numFmtId="0" fontId="21" fillId="0" borderId="0" xfId="45" applyBorder="1"/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34" borderId="10" xfId="0" applyFont="1" applyFill="1" applyBorder="1" applyAlignment="1">
      <alignment horizontal="left" vertical="top" wrapText="1"/>
    </xf>
    <xf numFmtId="0" fontId="26" fillId="34" borderId="10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/>
    <xf numFmtId="0" fontId="29" fillId="0" borderId="0" xfId="0" applyFont="1" applyAlignment="1">
      <alignment horizontal="left" vertical="center"/>
    </xf>
    <xf numFmtId="0" fontId="23" fillId="0" borderId="21" xfId="0" applyFont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1" xfId="0" applyFont="1" applyBorder="1" applyAlignment="1">
      <alignment horizontal="left" vertical="center" wrapText="1" indent="3"/>
    </xf>
    <xf numFmtId="0" fontId="23" fillId="0" borderId="21" xfId="0" applyFont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left" vertical="center" wrapText="1" indent="4"/>
    </xf>
    <xf numFmtId="0" fontId="23" fillId="0" borderId="21" xfId="0" applyFont="1" applyFill="1" applyBorder="1" applyAlignment="1">
      <alignment horizontal="right" vertical="center" wrapText="1"/>
    </xf>
    <xf numFmtId="0" fontId="30" fillId="0" borderId="21" xfId="0" applyFont="1" applyBorder="1" applyAlignment="1">
      <alignment horizontal="right" vertical="center" wrapText="1"/>
    </xf>
    <xf numFmtId="0" fontId="23" fillId="0" borderId="12" xfId="0" applyFont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 indent="3"/>
    </xf>
    <xf numFmtId="0" fontId="23" fillId="0" borderId="12" xfId="0" applyFont="1" applyFill="1" applyBorder="1" applyAlignment="1">
      <alignment horizontal="left" vertical="center" wrapText="1" indent="4"/>
    </xf>
    <xf numFmtId="0" fontId="23" fillId="0" borderId="21" xfId="0" applyFont="1" applyFill="1" applyBorder="1" applyAlignment="1">
      <alignment horizontal="left" vertical="center" wrapText="1" indent="5"/>
    </xf>
    <xf numFmtId="0" fontId="23" fillId="0" borderId="23" xfId="0" applyFont="1" applyBorder="1" applyAlignment="1">
      <alignment horizontal="left" vertical="center" wrapText="1" indent="4"/>
    </xf>
    <xf numFmtId="0" fontId="23" fillId="0" borderId="21" xfId="0" applyFont="1" applyBorder="1" applyAlignment="1">
      <alignment horizontal="left" vertical="center" wrapText="1" indent="5"/>
    </xf>
    <xf numFmtId="0" fontId="30" fillId="35" borderId="12" xfId="0" applyFont="1" applyFill="1" applyBorder="1" applyAlignment="1">
      <alignment horizontal="center" vertical="center" wrapText="1"/>
    </xf>
    <xf numFmtId="0" fontId="21" fillId="0" borderId="0" xfId="45" applyFont="1"/>
    <xf numFmtId="0" fontId="33" fillId="0" borderId="0" xfId="0" applyFont="1" applyBorder="1"/>
    <xf numFmtId="0" fontId="34" fillId="0" borderId="10" xfId="48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34" fillId="39" borderId="26" xfId="52" applyFont="1" applyFill="1" applyBorder="1" applyAlignment="1">
      <alignment horizontal="center"/>
    </xf>
    <xf numFmtId="0" fontId="35" fillId="0" borderId="11" xfId="52" applyFont="1" applyFill="1" applyBorder="1" applyAlignment="1"/>
    <xf numFmtId="0" fontId="35" fillId="0" borderId="11" xfId="52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35" fillId="0" borderId="0" xfId="48" applyFont="1" applyFill="1" applyBorder="1" applyAlignment="1"/>
    <xf numFmtId="0" fontId="34" fillId="0" borderId="10" xfId="48" applyFont="1" applyFill="1" applyBorder="1" applyAlignment="1"/>
    <xf numFmtId="0" fontId="34" fillId="33" borderId="10" xfId="48" applyFont="1" applyFill="1" applyBorder="1" applyAlignment="1">
      <alignment horizontal="center" wrapText="1"/>
    </xf>
    <xf numFmtId="2" fontId="34" fillId="33" borderId="10" xfId="48" applyNumberFormat="1" applyFont="1" applyFill="1" applyBorder="1" applyAlignment="1">
      <alignment horizontal="center" wrapText="1"/>
    </xf>
    <xf numFmtId="0" fontId="0" fillId="0" borderId="0" xfId="0" applyFont="1" applyBorder="1"/>
    <xf numFmtId="0" fontId="35" fillId="0" borderId="10" xfId="48" applyFont="1" applyFill="1" applyBorder="1" applyAlignment="1">
      <alignment horizontal="center"/>
    </xf>
    <xf numFmtId="3" fontId="35" fillId="0" borderId="10" xfId="48" applyNumberFormat="1" applyFont="1" applyFill="1" applyBorder="1" applyAlignment="1">
      <alignment horizontal="right"/>
    </xf>
    <xf numFmtId="165" fontId="35" fillId="0" borderId="10" xfId="48" applyNumberFormat="1" applyFont="1" applyFill="1" applyBorder="1" applyAlignment="1">
      <alignment horizontal="center"/>
    </xf>
    <xf numFmtId="9" fontId="35" fillId="0" borderId="10" xfId="43" applyFont="1" applyFill="1" applyBorder="1" applyAlignment="1">
      <alignment horizontal="center"/>
    </xf>
    <xf numFmtId="0" fontId="35" fillId="0" borderId="11" xfId="48" applyFont="1" applyFill="1" applyBorder="1" applyAlignment="1">
      <alignment horizontal="center"/>
    </xf>
    <xf numFmtId="3" fontId="35" fillId="0" borderId="11" xfId="48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center"/>
    </xf>
    <xf numFmtId="1" fontId="35" fillId="0" borderId="10" xfId="48" applyNumberFormat="1" applyFont="1" applyFill="1" applyBorder="1" applyAlignment="1">
      <alignment horizontal="center"/>
    </xf>
    <xf numFmtId="0" fontId="35" fillId="0" borderId="0" xfId="48" applyFont="1" applyFill="1" applyBorder="1" applyAlignment="1">
      <alignment horizontal="right"/>
    </xf>
    <xf numFmtId="164" fontId="35" fillId="0" borderId="0" xfId="48" applyNumberFormat="1" applyFont="1" applyFill="1" applyBorder="1" applyAlignment="1">
      <alignment horizontal="right"/>
    </xf>
    <xf numFmtId="2" fontId="35" fillId="0" borderId="0" xfId="48" applyNumberFormat="1" applyFont="1" applyFill="1" applyBorder="1" applyAlignment="1">
      <alignment horizontal="right"/>
    </xf>
    <xf numFmtId="1" fontId="35" fillId="0" borderId="0" xfId="48" applyNumberFormat="1" applyFont="1" applyFill="1" applyBorder="1" applyAlignment="1">
      <alignment horizontal="center"/>
    </xf>
    <xf numFmtId="0" fontId="35" fillId="0" borderId="0" xfId="48" applyFont="1" applyFill="1" applyBorder="1" applyAlignment="1">
      <alignment horizontal="left"/>
    </xf>
    <xf numFmtId="0" fontId="35" fillId="0" borderId="10" xfId="48" applyFont="1" applyFill="1" applyBorder="1" applyAlignment="1">
      <alignment horizontal="left"/>
    </xf>
    <xf numFmtId="0" fontId="35" fillId="0" borderId="0" xfId="48" applyFont="1" applyFill="1" applyBorder="1" applyAlignment="1">
      <alignment horizontal="center"/>
    </xf>
    <xf numFmtId="0" fontId="34" fillId="34" borderId="0" xfId="48" applyFont="1" applyFill="1" applyBorder="1" applyAlignment="1">
      <alignment horizontal="center"/>
    </xf>
    <xf numFmtId="0" fontId="34" fillId="34" borderId="0" xfId="48" applyFont="1" applyFill="1" applyBorder="1" applyAlignment="1">
      <alignment horizontal="left"/>
    </xf>
    <xf numFmtId="3" fontId="34" fillId="34" borderId="0" xfId="48" applyNumberFormat="1" applyFont="1" applyFill="1" applyBorder="1" applyAlignment="1">
      <alignment horizontal="right"/>
    </xf>
    <xf numFmtId="165" fontId="34" fillId="34" borderId="0" xfId="48" applyNumberFormat="1" applyFont="1" applyFill="1" applyBorder="1" applyAlignment="1">
      <alignment horizontal="center"/>
    </xf>
    <xf numFmtId="9" fontId="35" fillId="0" borderId="0" xfId="43" applyFont="1" applyFill="1" applyBorder="1" applyAlignment="1">
      <alignment horizontal="center"/>
    </xf>
    <xf numFmtId="20" fontId="35" fillId="0" borderId="0" xfId="48" applyNumberFormat="1" applyFont="1" applyFill="1" applyBorder="1" applyAlignment="1">
      <alignment horizontal="center"/>
    </xf>
    <xf numFmtId="168" fontId="35" fillId="0" borderId="0" xfId="48" applyNumberFormat="1" applyFont="1" applyFill="1" applyBorder="1" applyAlignment="1">
      <alignment horizontal="center"/>
    </xf>
    <xf numFmtId="20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/>
    <xf numFmtId="2" fontId="35" fillId="33" borderId="12" xfId="49" applyNumberFormat="1" applyFont="1" applyFill="1" applyBorder="1" applyAlignment="1">
      <alignment horizontal="left" wrapText="1"/>
    </xf>
    <xf numFmtId="1" fontId="34" fillId="33" borderId="12" xfId="49" applyNumberFormat="1" applyFont="1" applyFill="1" applyBorder="1" applyAlignment="1">
      <alignment horizontal="center" wrapText="1"/>
    </xf>
    <xf numFmtId="1" fontId="35" fillId="33" borderId="12" xfId="49" applyNumberFormat="1" applyFont="1" applyFill="1" applyBorder="1" applyAlignment="1">
      <alignment horizontal="center" wrapText="1"/>
    </xf>
    <xf numFmtId="1" fontId="34" fillId="33" borderId="13" xfId="49" applyNumberFormat="1" applyFont="1" applyFill="1" applyBorder="1" applyAlignment="1">
      <alignment horizontal="center" wrapText="1"/>
    </xf>
    <xf numFmtId="2" fontId="34" fillId="33" borderId="15" xfId="49" applyNumberFormat="1" applyFont="1" applyFill="1" applyBorder="1" applyAlignment="1">
      <alignment horizontal="left" wrapText="1"/>
    </xf>
    <xf numFmtId="1" fontId="34" fillId="33" borderId="15" xfId="49" applyNumberFormat="1" applyFont="1" applyFill="1" applyBorder="1" applyAlignment="1">
      <alignment horizontal="center" wrapText="1"/>
    </xf>
    <xf numFmtId="1" fontId="34" fillId="33" borderId="16" xfId="49" applyNumberFormat="1" applyFont="1" applyFill="1" applyBorder="1" applyAlignment="1">
      <alignment horizontal="center" wrapText="1"/>
    </xf>
    <xf numFmtId="2" fontId="35" fillId="33" borderId="16" xfId="49" applyNumberFormat="1" applyFont="1" applyFill="1" applyBorder="1" applyAlignment="1">
      <alignment horizontal="center" wrapText="1"/>
    </xf>
    <xf numFmtId="2" fontId="35" fillId="33" borderId="17" xfId="49" applyNumberFormat="1" applyFont="1" applyFill="1" applyBorder="1" applyAlignment="1">
      <alignment horizontal="center" wrapText="1"/>
    </xf>
    <xf numFmtId="0" fontId="16" fillId="0" borderId="18" xfId="0" applyFont="1" applyBorder="1" applyAlignment="1">
      <alignment horizontal="left"/>
    </xf>
    <xf numFmtId="2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2" fontId="0" fillId="0" borderId="19" xfId="0" applyNumberFormat="1" applyFont="1" applyBorder="1"/>
    <xf numFmtId="2" fontId="0" fillId="0" borderId="20" xfId="0" applyNumberFormat="1" applyFont="1" applyBorder="1"/>
    <xf numFmtId="2" fontId="34" fillId="0" borderId="18" xfId="49" applyNumberFormat="1" applyFont="1" applyFill="1" applyBorder="1" applyAlignment="1">
      <alignment horizontal="left" wrapText="1"/>
    </xf>
    <xf numFmtId="2" fontId="35" fillId="0" borderId="18" xfId="49" applyNumberFormat="1" applyFont="1" applyFill="1" applyBorder="1" applyAlignment="1">
      <alignment horizontal="right" wrapText="1"/>
    </xf>
    <xf numFmtId="1" fontId="35" fillId="0" borderId="18" xfId="49" applyNumberFormat="1" applyFont="1" applyFill="1" applyBorder="1" applyAlignment="1">
      <alignment horizontal="right" wrapText="1"/>
    </xf>
    <xf numFmtId="2" fontId="35" fillId="0" borderId="19" xfId="49" applyNumberFormat="1" applyFont="1" applyFill="1" applyBorder="1" applyAlignment="1">
      <alignment horizontal="right" wrapText="1"/>
    </xf>
    <xf numFmtId="2" fontId="35" fillId="0" borderId="20" xfId="49" applyNumberFormat="1" applyFont="1" applyFill="1" applyBorder="1" applyAlignment="1">
      <alignment horizontal="right" wrapText="1"/>
    </xf>
    <xf numFmtId="0" fontId="16" fillId="0" borderId="15" xfId="0" applyFont="1" applyBorder="1" applyAlignment="1">
      <alignment horizontal="left"/>
    </xf>
    <xf numFmtId="2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2" fontId="0" fillId="0" borderId="16" xfId="0" applyNumberFormat="1" applyFont="1" applyBorder="1"/>
    <xf numFmtId="2" fontId="0" fillId="0" borderId="17" xfId="0" applyNumberFormat="1" applyFont="1" applyBorder="1"/>
    <xf numFmtId="43" fontId="0" fillId="0" borderId="16" xfId="46" applyFont="1" applyBorder="1"/>
    <xf numFmtId="0" fontId="32" fillId="0" borderId="11" xfId="53" applyFont="1" applyFill="1" applyBorder="1" applyAlignment="1"/>
    <xf numFmtId="166" fontId="0" fillId="0" borderId="0" xfId="47" applyNumberFormat="1" applyFont="1"/>
    <xf numFmtId="0" fontId="21" fillId="0" borderId="0" xfId="45" quotePrefix="1" applyFont="1"/>
    <xf numFmtId="0" fontId="16" fillId="34" borderId="0" xfId="0" applyFont="1" applyFill="1"/>
    <xf numFmtId="0" fontId="16" fillId="34" borderId="0" xfId="0" applyFont="1" applyFill="1" applyAlignment="1">
      <alignment horizontal="center"/>
    </xf>
    <xf numFmtId="166" fontId="16" fillId="34" borderId="0" xfId="47" applyNumberFormat="1" applyFont="1" applyFill="1" applyAlignment="1">
      <alignment horizontal="center"/>
    </xf>
    <xf numFmtId="0" fontId="24" fillId="0" borderId="0" xfId="0" applyFont="1"/>
    <xf numFmtId="0" fontId="36" fillId="0" borderId="0" xfId="50" applyFont="1"/>
    <xf numFmtId="0" fontId="19" fillId="38" borderId="0" xfId="50" applyFont="1" applyFill="1" applyAlignment="1">
      <alignment horizontal="center"/>
    </xf>
    <xf numFmtId="0" fontId="20" fillId="0" borderId="0" xfId="50" applyFont="1"/>
    <xf numFmtId="0" fontId="20" fillId="0" borderId="0" xfId="50" applyFont="1" applyAlignment="1"/>
    <xf numFmtId="0" fontId="20" fillId="0" borderId="0" xfId="50" applyFont="1" applyBorder="1" applyAlignment="1"/>
    <xf numFmtId="0" fontId="20" fillId="0" borderId="0" xfId="50" quotePrefix="1" applyFont="1"/>
    <xf numFmtId="166" fontId="20" fillId="0" borderId="24" xfId="51" applyNumberFormat="1" applyFont="1" applyBorder="1"/>
    <xf numFmtId="166" fontId="20" fillId="0" borderId="25" xfId="51" applyNumberFormat="1" applyFont="1" applyBorder="1"/>
    <xf numFmtId="166" fontId="20" fillId="0" borderId="0" xfId="51" applyNumberFormat="1" applyFont="1"/>
    <xf numFmtId="166" fontId="20" fillId="0" borderId="22" xfId="51" applyNumberFormat="1" applyFont="1" applyFill="1" applyBorder="1"/>
    <xf numFmtId="166" fontId="20" fillId="37" borderId="0" xfId="51" applyNumberFormat="1" applyFont="1" applyFill="1"/>
    <xf numFmtId="166" fontId="20" fillId="0" borderId="0" xfId="51" applyNumberFormat="1" applyFont="1" applyFill="1"/>
    <xf numFmtId="166" fontId="20" fillId="36" borderId="0" xfId="51" applyNumberFormat="1" applyFont="1" applyFill="1"/>
    <xf numFmtId="0" fontId="37" fillId="0" borderId="0" xfId="50" applyFont="1"/>
    <xf numFmtId="0" fontId="38" fillId="0" borderId="0" xfId="50" applyFont="1"/>
    <xf numFmtId="166" fontId="36" fillId="0" borderId="0" xfId="51" applyNumberFormat="1" applyFont="1"/>
    <xf numFmtId="0" fontId="36" fillId="0" borderId="24" xfId="50" applyFont="1" applyBorder="1"/>
    <xf numFmtId="166" fontId="36" fillId="0" borderId="24" xfId="51" applyNumberFormat="1" applyFont="1" applyBorder="1"/>
    <xf numFmtId="0" fontId="37" fillId="0" borderId="0" xfId="50" applyFont="1" applyAlignment="1"/>
    <xf numFmtId="17" fontId="37" fillId="0" borderId="0" xfId="50" quotePrefix="1" applyNumberFormat="1" applyFont="1"/>
    <xf numFmtId="166" fontId="1" fillId="0" borderId="0" xfId="51" applyNumberFormat="1" applyFont="1"/>
    <xf numFmtId="0" fontId="16" fillId="0" borderId="0" xfId="0" applyFont="1" applyFill="1" applyAlignment="1" applyProtection="1">
      <alignment vertical="center"/>
      <protection locked="0"/>
    </xf>
    <xf numFmtId="167" fontId="0" fillId="0" borderId="0" xfId="46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167" fontId="16" fillId="0" borderId="0" xfId="46" applyNumberFormat="1" applyFont="1" applyFill="1" applyAlignment="1" applyProtection="1">
      <alignment horizontal="center" vertical="center"/>
      <protection locked="0"/>
    </xf>
    <xf numFmtId="167" fontId="0" fillId="0" borderId="0" xfId="46" applyNumberFormat="1" applyFont="1" applyFill="1" applyAlignment="1" applyProtection="1">
      <alignment horizontal="center" vertical="center"/>
      <protection locked="0"/>
    </xf>
    <xf numFmtId="167" fontId="16" fillId="0" borderId="0" xfId="46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67" fontId="0" fillId="0" borderId="0" xfId="46" applyNumberFormat="1" applyFont="1" applyFill="1" applyBorder="1" applyAlignment="1" applyProtection="1">
      <alignment vertical="center"/>
      <protection locked="0"/>
    </xf>
    <xf numFmtId="167" fontId="0" fillId="0" borderId="0" xfId="0" applyNumberFormat="1" applyFont="1" applyFill="1" applyAlignment="1" applyProtection="1">
      <alignment vertical="center"/>
      <protection locked="0"/>
    </xf>
    <xf numFmtId="0" fontId="16" fillId="34" borderId="0" xfId="0" applyFont="1" applyFill="1" applyBorder="1" applyAlignment="1" applyProtection="1">
      <alignment vertical="center"/>
      <protection locked="0"/>
    </xf>
    <xf numFmtId="166" fontId="0" fillId="34" borderId="0" xfId="47" applyNumberFormat="1" applyFont="1" applyFill="1" applyBorder="1" applyAlignment="1" applyProtection="1">
      <alignment vertical="center"/>
      <protection locked="0"/>
    </xf>
    <xf numFmtId="166" fontId="0" fillId="0" borderId="0" xfId="47" applyNumberFormat="1" applyFont="1" applyFill="1" applyBorder="1" applyAlignment="1" applyProtection="1">
      <alignment vertical="center"/>
      <protection locked="0"/>
    </xf>
    <xf numFmtId="167" fontId="41" fillId="0" borderId="0" xfId="46" applyNumberFormat="1" applyFont="1" applyFill="1" applyBorder="1" applyAlignment="1" applyProtection="1">
      <alignment vertical="center"/>
      <protection locked="0"/>
    </xf>
    <xf numFmtId="167" fontId="16" fillId="0" borderId="0" xfId="46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167" fontId="0" fillId="0" borderId="24" xfId="46" applyNumberFormat="1" applyFont="1" applyFill="1" applyBorder="1" applyAlignment="1" applyProtection="1">
      <alignment vertical="center"/>
      <protection locked="0"/>
    </xf>
    <xf numFmtId="0" fontId="16" fillId="34" borderId="24" xfId="0" applyFont="1" applyFill="1" applyBorder="1" applyAlignment="1" applyProtection="1">
      <alignment vertical="center"/>
      <protection locked="0"/>
    </xf>
    <xf numFmtId="166" fontId="0" fillId="34" borderId="24" xfId="47" applyNumberFormat="1" applyFont="1" applyFill="1" applyBorder="1" applyAlignment="1" applyProtection="1">
      <alignment vertical="center"/>
      <protection locked="0"/>
    </xf>
    <xf numFmtId="167" fontId="16" fillId="0" borderId="0" xfId="46" applyNumberFormat="1" applyFont="1" applyFill="1" applyAlignment="1" applyProtection="1">
      <alignment vertical="center"/>
      <protection locked="0"/>
    </xf>
    <xf numFmtId="0" fontId="16" fillId="34" borderId="0" xfId="0" applyFont="1" applyFill="1" applyAlignment="1" applyProtection="1">
      <alignment vertical="center"/>
      <protection locked="0"/>
    </xf>
    <xf numFmtId="166" fontId="16" fillId="34" borderId="0" xfId="47" applyNumberFormat="1" applyFont="1" applyFill="1" applyAlignment="1" applyProtection="1">
      <alignment vertical="center"/>
      <protection locked="0"/>
    </xf>
    <xf numFmtId="166" fontId="0" fillId="34" borderId="0" xfId="47" applyNumberFormat="1" applyFont="1" applyFill="1" applyAlignment="1" applyProtection="1">
      <alignment vertical="center"/>
      <protection locked="0"/>
    </xf>
    <xf numFmtId="166" fontId="0" fillId="0" borderId="0" xfId="47" applyNumberFormat="1" applyFont="1" applyFill="1" applyAlignment="1" applyProtection="1">
      <alignment vertical="center"/>
      <protection locked="0"/>
    </xf>
    <xf numFmtId="167" fontId="16" fillId="34" borderId="0" xfId="46" applyNumberFormat="1" applyFont="1" applyFill="1" applyAlignment="1" applyProtection="1">
      <alignment vertical="center"/>
      <protection locked="0"/>
    </xf>
    <xf numFmtId="167" fontId="16" fillId="34" borderId="24" xfId="46" applyNumberFormat="1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34" fillId="0" borderId="0" xfId="48" applyFont="1" applyFill="1" applyBorder="1" applyAlignment="1">
      <alignment horizontal="left"/>
    </xf>
    <xf numFmtId="2" fontId="34" fillId="0" borderId="10" xfId="48" applyNumberFormat="1" applyFont="1" applyFill="1" applyBorder="1" applyAlignment="1">
      <alignment horizontal="left"/>
    </xf>
    <xf numFmtId="0" fontId="30" fillId="35" borderId="15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right" vertical="center" wrapText="1"/>
    </xf>
    <xf numFmtId="0" fontId="23" fillId="0" borderId="12" xfId="0" quotePrefix="1" applyFont="1" applyBorder="1" applyAlignment="1">
      <alignment horizontal="right" vertical="center" wrapText="1"/>
    </xf>
    <xf numFmtId="2" fontId="34" fillId="33" borderId="13" xfId="49" applyNumberFormat="1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 wrapText="1"/>
    </xf>
    <xf numFmtId="0" fontId="23" fillId="0" borderId="13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0" fillId="35" borderId="21" xfId="0" applyFont="1" applyFill="1" applyBorder="1" applyAlignment="1">
      <alignment vertical="center" wrapText="1"/>
    </xf>
    <xf numFmtId="0" fontId="30" fillId="35" borderId="21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0" fillId="0" borderId="0" xfId="50" applyFont="1" applyAlignment="1"/>
    <xf numFmtId="0" fontId="19" fillId="0" borderId="0" xfId="50" applyFont="1" applyAlignment="1">
      <alignment horizontal="center"/>
    </xf>
    <xf numFmtId="167" fontId="16" fillId="34" borderId="0" xfId="46" applyNumberFormat="1" applyFont="1" applyFill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horizontal="center" vertical="center"/>
      <protection locked="0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urrency" xfId="47" builtinId="4"/>
    <cellStyle name="Currency 2" xfId="5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3" xfId="50"/>
    <cellStyle name="Normal_5.B Existing Areas" xfId="53"/>
    <cellStyle name="Normal_5.C Sample Enrollment Data" xfId="52"/>
    <cellStyle name="Normal_Sheet1" xfId="49"/>
    <cellStyle name="Normal_Sheet1_1" xfId="48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Computer Science &amp; Information Technology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'2.A Enrollment Statistics'!$A$8</c:f>
              <c:strCache>
                <c:ptCount val="1"/>
                <c:pt idx="0">
                  <c:v>Undergraduate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'2.A Enrollment Statistics'!$B$5:$Q$5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'2.A Enrollment Statistics'!$B$8:$Q$8</c:f>
              <c:numCache>
                <c:formatCode>General</c:formatCode>
                <c:ptCount val="16"/>
                <c:pt idx="0">
                  <c:v>79</c:v>
                </c:pt>
                <c:pt idx="1">
                  <c:v>86</c:v>
                </c:pt>
                <c:pt idx="2">
                  <c:v>78</c:v>
                </c:pt>
                <c:pt idx="3">
                  <c:v>63</c:v>
                </c:pt>
                <c:pt idx="4">
                  <c:v>69</c:v>
                </c:pt>
                <c:pt idx="5">
                  <c:v>91</c:v>
                </c:pt>
                <c:pt idx="6">
                  <c:v>80</c:v>
                </c:pt>
                <c:pt idx="7">
                  <c:v>86</c:v>
                </c:pt>
                <c:pt idx="8">
                  <c:v>104</c:v>
                </c:pt>
                <c:pt idx="9">
                  <c:v>90</c:v>
                </c:pt>
                <c:pt idx="10">
                  <c:v>121</c:v>
                </c:pt>
                <c:pt idx="11" formatCode="0">
                  <c:v>123</c:v>
                </c:pt>
                <c:pt idx="12" formatCode="0">
                  <c:v>125</c:v>
                </c:pt>
                <c:pt idx="13" formatCode="0">
                  <c:v>132</c:v>
                </c:pt>
                <c:pt idx="14" formatCode="0">
                  <c:v>134</c:v>
                </c:pt>
                <c:pt idx="15" formatCode="0">
                  <c:v>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88-4CD8-97C1-C65BD6F1449C}"/>
            </c:ext>
          </c:extLst>
        </c:ser>
        <c:ser>
          <c:idx val="1"/>
          <c:order val="1"/>
          <c:tx>
            <c:strRef>
              <c:f>'2.A Enrollment Statistics'!$A$9</c:f>
              <c:strCache>
                <c:ptCount val="1"/>
                <c:pt idx="0">
                  <c:v>Graduate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'2.A Enrollment Statistics'!$B$5:$Q$5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'2.A Enrollment Statistics'!$B$9:$Q$9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88-4CD8-97C1-C65BD6F1449C}"/>
            </c:ext>
          </c:extLst>
        </c:ser>
        <c:ser>
          <c:idx val="2"/>
          <c:order val="2"/>
          <c:tx>
            <c:strRef>
              <c:f>'2.A Enrollment Statistics'!$A$10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'2.A Enrollment Statistics'!$B$5:$Q$5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'2.A Enrollment Statistics'!$B$10:$Q$10</c:f>
              <c:numCache>
                <c:formatCode>0</c:formatCode>
                <c:ptCount val="16"/>
                <c:pt idx="0" formatCode="General">
                  <c:v>80</c:v>
                </c:pt>
                <c:pt idx="1">
                  <c:v>88</c:v>
                </c:pt>
                <c:pt idx="2">
                  <c:v>78</c:v>
                </c:pt>
                <c:pt idx="3">
                  <c:v>63</c:v>
                </c:pt>
                <c:pt idx="4">
                  <c:v>69</c:v>
                </c:pt>
                <c:pt idx="5">
                  <c:v>91</c:v>
                </c:pt>
                <c:pt idx="6">
                  <c:v>80</c:v>
                </c:pt>
                <c:pt idx="7">
                  <c:v>86</c:v>
                </c:pt>
                <c:pt idx="8">
                  <c:v>104</c:v>
                </c:pt>
                <c:pt idx="9">
                  <c:v>90</c:v>
                </c:pt>
                <c:pt idx="10">
                  <c:v>121</c:v>
                </c:pt>
                <c:pt idx="11">
                  <c:v>123</c:v>
                </c:pt>
                <c:pt idx="12">
                  <c:v>125</c:v>
                </c:pt>
                <c:pt idx="13">
                  <c:v>132</c:v>
                </c:pt>
                <c:pt idx="14">
                  <c:v>134</c:v>
                </c:pt>
                <c:pt idx="15">
                  <c:v>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88-4CD8-97C1-C65BD6F14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66224"/>
        <c:axId val="889966784"/>
      </c:lineChart>
      <c:catAx>
        <c:axId val="88996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966784"/>
        <c:crosses val="autoZero"/>
        <c:auto val="1"/>
        <c:lblAlgn val="ctr"/>
        <c:lblOffset val="100"/>
        <c:noMultiLvlLbl val="0"/>
      </c:catAx>
      <c:valAx>
        <c:axId val="88996678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96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10</xdr:row>
      <xdr:rowOff>171450</xdr:rowOff>
    </xdr:from>
    <xdr:to>
      <xdr:col>11</xdr:col>
      <xdr:colOff>533400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ebraska.edu/docs/facilities/AcquiringWorksofArtForConstructionProjectsProcedures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="130" zoomScaleNormal="130" workbookViewId="0">
      <selection activeCell="C14" sqref="C14"/>
    </sheetView>
  </sheetViews>
  <sheetFormatPr defaultRowHeight="15" x14ac:dyDescent="0.25"/>
  <cols>
    <col min="1" max="1" width="8.42578125" customWidth="1"/>
    <col min="2" max="2" width="44.85546875" customWidth="1"/>
    <col min="3" max="3" width="40.7109375" customWidth="1"/>
  </cols>
  <sheetData>
    <row r="1" spans="1:3" x14ac:dyDescent="0.25">
      <c r="A1" t="s">
        <v>302</v>
      </c>
    </row>
    <row r="2" spans="1:3" x14ac:dyDescent="0.25">
      <c r="A2" s="1" t="s">
        <v>215</v>
      </c>
      <c r="C2" s="7"/>
    </row>
    <row r="3" spans="1:3" x14ac:dyDescent="0.25">
      <c r="A3" s="1" t="s">
        <v>217</v>
      </c>
      <c r="C3" s="7"/>
    </row>
    <row r="4" spans="1:3" x14ac:dyDescent="0.25">
      <c r="A4" t="s">
        <v>11</v>
      </c>
    </row>
    <row r="6" spans="1:3" x14ac:dyDescent="0.25">
      <c r="A6" s="8" t="s">
        <v>208</v>
      </c>
    </row>
    <row r="8" spans="1:3" x14ac:dyDescent="0.25">
      <c r="A8" s="7" t="s">
        <v>27</v>
      </c>
    </row>
    <row r="9" spans="1:3" x14ac:dyDescent="0.25">
      <c r="A9" s="7" t="s">
        <v>35</v>
      </c>
    </row>
    <row r="10" spans="1:3" x14ac:dyDescent="0.25">
      <c r="A10" s="7" t="s">
        <v>60</v>
      </c>
    </row>
    <row r="11" spans="1:3" x14ac:dyDescent="0.25">
      <c r="A11" s="7" t="s">
        <v>70</v>
      </c>
    </row>
    <row r="12" spans="1:3" x14ac:dyDescent="0.25">
      <c r="A12" s="7" t="s">
        <v>202</v>
      </c>
    </row>
    <row r="13" spans="1:3" x14ac:dyDescent="0.25">
      <c r="A13" s="7" t="s">
        <v>203</v>
      </c>
    </row>
    <row r="14" spans="1:3" x14ac:dyDescent="0.25">
      <c r="A14" s="7" t="s">
        <v>204</v>
      </c>
      <c r="C14" s="7" t="s">
        <v>206</v>
      </c>
    </row>
    <row r="15" spans="1:3" x14ac:dyDescent="0.25">
      <c r="A15" s="7" t="s">
        <v>205</v>
      </c>
    </row>
    <row r="17" spans="1:1" x14ac:dyDescent="0.25">
      <c r="A17" t="s">
        <v>216</v>
      </c>
    </row>
  </sheetData>
  <hyperlinks>
    <hyperlink ref="A8" location="'2.B.1 Total Cost of Ownership'!A1" display="2.B.1 Total Cost of Ownership"/>
    <hyperlink ref="A9" location="'5.B Exist. Facilities'!A1" display="5.B Analysis of Existing Facilities"/>
    <hyperlink ref="A10" location="'5.C Utilization'!A1" display="5.C Utilization of Existing Facilities"/>
    <hyperlink ref="A11" location="'6.B.1. Basis for Space Rqmts'!A1" display="6.B.1. Basis for Space Rqmts"/>
    <hyperlink ref="A12" location="'6.B.1 Summary for PS'!A1" display="6.B.1 Summary for PS"/>
    <hyperlink ref="A13" location="'7.B. Furn &amp; Equip'!A1" display="7.B. Furniture &amp; Equipment"/>
    <hyperlink ref="A14" location="'8.G Artwork'!A1" display="8.G Artwork"/>
    <hyperlink ref="A15" location="'9.B. Total Project Cost detail'!A1" display="9.B. Total Project Cost detail"/>
    <hyperlink ref="C14" r:id="rId1"/>
    <hyperlink ref="A6" location="'2.A detail'!A1" display="Table 2.A .1 - Detail to support the funding request"/>
  </hyperlinks>
  <pageMargins left="0.7" right="0.7" top="0.75" bottom="0.75" header="0.3" footer="0.3"/>
  <pageSetup orientation="landscape" r:id="rId2"/>
  <headerFooter>
    <oddFooter>&amp;LNovember 15, 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opLeftCell="A43" workbookViewId="0">
      <selection activeCell="D74" sqref="D74"/>
    </sheetView>
  </sheetViews>
  <sheetFormatPr defaultRowHeight="15" x14ac:dyDescent="0.25"/>
  <cols>
    <col min="1" max="1" width="9.140625" style="135"/>
    <col min="2" max="2" width="37.42578125" style="134" customWidth="1"/>
    <col min="3" max="3" width="17.5703125" style="133" customWidth="1"/>
    <col min="4" max="4" width="32.85546875" style="133" customWidth="1"/>
    <col min="5" max="5" width="17" style="133" customWidth="1"/>
    <col min="6" max="6" width="5.42578125" style="133" customWidth="1"/>
    <col min="7" max="7" width="15.7109375" style="134" customWidth="1"/>
    <col min="8" max="16384" width="9.140625" style="134"/>
  </cols>
  <sheetData>
    <row r="1" spans="1:7" ht="18.75" x14ac:dyDescent="0.25">
      <c r="A1" s="23" t="s">
        <v>133</v>
      </c>
      <c r="B1" s="132"/>
      <c r="D1" s="40" t="s">
        <v>207</v>
      </c>
    </row>
    <row r="2" spans="1:7" ht="18.75" x14ac:dyDescent="0.25">
      <c r="B2" s="136" t="s">
        <v>134</v>
      </c>
      <c r="C2" s="137"/>
      <c r="D2" s="106"/>
      <c r="E2" s="137"/>
      <c r="F2" s="137"/>
      <c r="G2" s="137"/>
    </row>
    <row r="3" spans="1:7" x14ac:dyDescent="0.25">
      <c r="B3" s="138" t="s">
        <v>135</v>
      </c>
      <c r="C3" s="139"/>
      <c r="D3" s="139"/>
      <c r="E3" s="139"/>
      <c r="F3" s="139"/>
      <c r="G3" s="139"/>
    </row>
    <row r="4" spans="1:7" x14ac:dyDescent="0.25">
      <c r="B4" s="140"/>
      <c r="C4" s="139"/>
      <c r="D4" s="141" t="s">
        <v>136</v>
      </c>
      <c r="E4" s="139"/>
      <c r="F4" s="139"/>
      <c r="G4" s="139"/>
    </row>
    <row r="5" spans="1:7" x14ac:dyDescent="0.25">
      <c r="B5" s="140"/>
      <c r="C5" s="139"/>
      <c r="D5" s="139"/>
      <c r="E5" s="139"/>
      <c r="F5" s="139"/>
      <c r="G5" s="139"/>
    </row>
    <row r="6" spans="1:7" ht="21.75" customHeight="1" x14ac:dyDescent="0.25">
      <c r="A6" s="142" t="s">
        <v>137</v>
      </c>
      <c r="B6" s="132" t="s">
        <v>138</v>
      </c>
      <c r="C6" s="143" t="s">
        <v>139</v>
      </c>
      <c r="D6" s="188" t="s">
        <v>140</v>
      </c>
      <c r="E6" s="189"/>
      <c r="F6" s="144"/>
    </row>
    <row r="7" spans="1:7" ht="15" customHeight="1" x14ac:dyDescent="0.25">
      <c r="B7" s="134" t="s">
        <v>141</v>
      </c>
      <c r="C7" s="143"/>
      <c r="D7" s="145"/>
      <c r="E7" s="146"/>
      <c r="F7" s="144"/>
    </row>
    <row r="8" spans="1:7" x14ac:dyDescent="0.25">
      <c r="A8" s="135">
        <v>552305</v>
      </c>
      <c r="B8" s="147" t="s">
        <v>142</v>
      </c>
      <c r="C8" s="148">
        <v>0</v>
      </c>
      <c r="D8" s="148"/>
      <c r="E8" s="148"/>
    </row>
    <row r="9" spans="1:7" x14ac:dyDescent="0.25">
      <c r="A9" s="135">
        <v>552334</v>
      </c>
      <c r="B9" s="147" t="s">
        <v>143</v>
      </c>
      <c r="C9" s="148">
        <v>0</v>
      </c>
      <c r="D9" s="148"/>
      <c r="E9" s="148"/>
    </row>
    <row r="10" spans="1:7" x14ac:dyDescent="0.25">
      <c r="A10" s="135">
        <v>552309</v>
      </c>
      <c r="B10" s="147" t="s">
        <v>144</v>
      </c>
      <c r="C10" s="148">
        <v>0</v>
      </c>
      <c r="D10" s="148"/>
      <c r="E10" s="148"/>
    </row>
    <row r="11" spans="1:7" x14ac:dyDescent="0.25">
      <c r="A11" s="135">
        <v>552317</v>
      </c>
      <c r="B11" s="147" t="s">
        <v>145</v>
      </c>
      <c r="C11" s="148">
        <v>0</v>
      </c>
      <c r="D11" s="148"/>
      <c r="E11" s="148"/>
    </row>
    <row r="12" spans="1:7" x14ac:dyDescent="0.25">
      <c r="A12" s="135">
        <v>552332</v>
      </c>
      <c r="B12" s="147" t="s">
        <v>146</v>
      </c>
      <c r="C12" s="148">
        <v>0</v>
      </c>
      <c r="D12" s="148"/>
      <c r="E12" s="148"/>
    </row>
    <row r="13" spans="1:7" x14ac:dyDescent="0.25">
      <c r="A13" s="135">
        <v>552306</v>
      </c>
      <c r="B13" s="147" t="s">
        <v>147</v>
      </c>
      <c r="C13" s="148">
        <v>0</v>
      </c>
      <c r="D13" s="148"/>
      <c r="E13" s="148"/>
    </row>
    <row r="14" spans="1:7" x14ac:dyDescent="0.25">
      <c r="A14" s="135">
        <v>552307</v>
      </c>
      <c r="B14" s="147" t="s">
        <v>148</v>
      </c>
      <c r="C14" s="148">
        <v>0</v>
      </c>
      <c r="D14" s="148"/>
      <c r="E14" s="148"/>
    </row>
    <row r="15" spans="1:7" x14ac:dyDescent="0.25">
      <c r="A15" s="135">
        <v>552308</v>
      </c>
      <c r="B15" s="147" t="s">
        <v>149</v>
      </c>
      <c r="C15" s="148">
        <v>0</v>
      </c>
      <c r="D15" s="148"/>
      <c r="E15" s="148"/>
    </row>
    <row r="16" spans="1:7" x14ac:dyDescent="0.25">
      <c r="B16" s="147" t="s">
        <v>150</v>
      </c>
      <c r="C16" s="148"/>
      <c r="D16" s="148"/>
      <c r="E16" s="148"/>
    </row>
    <row r="17" spans="1:7" x14ac:dyDescent="0.25">
      <c r="A17" s="135">
        <v>552375</v>
      </c>
      <c r="B17" s="147" t="s">
        <v>151</v>
      </c>
      <c r="C17" s="148">
        <v>0</v>
      </c>
      <c r="D17" s="148"/>
      <c r="E17" s="148"/>
    </row>
    <row r="18" spans="1:7" x14ac:dyDescent="0.25">
      <c r="A18" s="135">
        <v>552376</v>
      </c>
      <c r="B18" s="147" t="s">
        <v>152</v>
      </c>
      <c r="C18" s="148">
        <v>0</v>
      </c>
      <c r="D18" s="148"/>
      <c r="E18" s="148"/>
    </row>
    <row r="19" spans="1:7" x14ac:dyDescent="0.25">
      <c r="A19" s="135">
        <v>552377</v>
      </c>
      <c r="B19" s="147" t="s">
        <v>153</v>
      </c>
      <c r="C19" s="148">
        <v>0</v>
      </c>
      <c r="D19" s="148"/>
      <c r="E19" s="148"/>
      <c r="G19" s="149"/>
    </row>
    <row r="20" spans="1:7" x14ac:dyDescent="0.25">
      <c r="A20" s="135">
        <v>552378</v>
      </c>
      <c r="B20" s="147" t="s">
        <v>154</v>
      </c>
      <c r="C20" s="148">
        <v>0</v>
      </c>
      <c r="D20" s="148"/>
      <c r="E20" s="148"/>
    </row>
    <row r="21" spans="1:7" x14ac:dyDescent="0.25">
      <c r="A21" s="135">
        <v>552381</v>
      </c>
      <c r="B21" s="147" t="s">
        <v>155</v>
      </c>
      <c r="C21" s="148">
        <v>0</v>
      </c>
      <c r="D21" s="148"/>
      <c r="E21" s="148"/>
    </row>
    <row r="22" spans="1:7" x14ac:dyDescent="0.25">
      <c r="A22" s="135">
        <v>551201</v>
      </c>
      <c r="B22" s="147" t="s">
        <v>156</v>
      </c>
      <c r="C22" s="148">
        <v>0</v>
      </c>
      <c r="D22" s="148"/>
      <c r="E22" s="148"/>
      <c r="G22" s="149"/>
    </row>
    <row r="23" spans="1:7" x14ac:dyDescent="0.25">
      <c r="A23" s="135">
        <v>552319</v>
      </c>
      <c r="B23" s="147" t="s">
        <v>157</v>
      </c>
      <c r="C23" s="148">
        <v>0</v>
      </c>
      <c r="D23" s="148"/>
      <c r="E23" s="148"/>
    </row>
    <row r="24" spans="1:7" x14ac:dyDescent="0.25">
      <c r="A24" s="135">
        <v>552379</v>
      </c>
      <c r="B24" s="147" t="s">
        <v>158</v>
      </c>
      <c r="C24" s="148">
        <v>0</v>
      </c>
      <c r="D24" s="150" t="s">
        <v>159</v>
      </c>
      <c r="E24" s="151">
        <f>SUM(C8:C24)</f>
        <v>0</v>
      </c>
    </row>
    <row r="25" spans="1:7" x14ac:dyDescent="0.25">
      <c r="A25" s="134"/>
      <c r="B25" s="147" t="s">
        <v>160</v>
      </c>
      <c r="C25" s="148"/>
      <c r="D25" s="148"/>
      <c r="E25" s="152"/>
    </row>
    <row r="26" spans="1:7" x14ac:dyDescent="0.25">
      <c r="A26" s="135">
        <v>552329</v>
      </c>
      <c r="B26" s="147" t="s">
        <v>161</v>
      </c>
      <c r="C26" s="148">
        <v>0</v>
      </c>
      <c r="D26" s="148"/>
      <c r="E26" s="152"/>
    </row>
    <row r="27" spans="1:7" x14ac:dyDescent="0.25">
      <c r="A27" s="135">
        <v>552340</v>
      </c>
      <c r="B27" s="147" t="s">
        <v>162</v>
      </c>
      <c r="C27" s="148">
        <v>0</v>
      </c>
      <c r="D27" s="148"/>
      <c r="E27" s="152"/>
    </row>
    <row r="28" spans="1:7" x14ac:dyDescent="0.25">
      <c r="A28" s="135">
        <v>552314</v>
      </c>
      <c r="B28" s="147" t="s">
        <v>86</v>
      </c>
      <c r="C28" s="148">
        <v>0</v>
      </c>
      <c r="D28" s="150" t="s">
        <v>86</v>
      </c>
      <c r="E28" s="151">
        <f>SUM(C25:C28)</f>
        <v>0</v>
      </c>
    </row>
    <row r="29" spans="1:7" ht="15.75" x14ac:dyDescent="0.25">
      <c r="B29" s="147" t="s">
        <v>112</v>
      </c>
      <c r="C29" s="153"/>
      <c r="D29" s="154"/>
      <c r="E29" s="152"/>
    </row>
    <row r="30" spans="1:7" x14ac:dyDescent="0.25">
      <c r="A30" s="135">
        <v>552311</v>
      </c>
      <c r="B30" s="147" t="s">
        <v>163</v>
      </c>
      <c r="C30" s="148">
        <v>0</v>
      </c>
      <c r="D30" s="148"/>
      <c r="E30" s="152"/>
    </row>
    <row r="31" spans="1:7" x14ac:dyDescent="0.25">
      <c r="A31" s="135">
        <v>551202</v>
      </c>
      <c r="B31" s="147" t="s">
        <v>164</v>
      </c>
      <c r="C31" s="148">
        <v>0</v>
      </c>
      <c r="D31" s="148"/>
      <c r="E31" s="152"/>
    </row>
    <row r="32" spans="1:7" x14ac:dyDescent="0.25">
      <c r="A32" s="135">
        <v>551200</v>
      </c>
      <c r="B32" s="147" t="s">
        <v>158</v>
      </c>
      <c r="C32" s="148">
        <v>0</v>
      </c>
      <c r="D32" s="148"/>
      <c r="E32" s="152"/>
    </row>
    <row r="33" spans="1:6" x14ac:dyDescent="0.25">
      <c r="B33" s="134" t="s">
        <v>165</v>
      </c>
      <c r="C33" s="148">
        <v>0</v>
      </c>
      <c r="D33" s="150" t="s">
        <v>166</v>
      </c>
      <c r="E33" s="151">
        <f>SUM(C30:C33)</f>
        <v>0</v>
      </c>
    </row>
    <row r="34" spans="1:6" x14ac:dyDescent="0.25">
      <c r="A34" s="135">
        <v>552310</v>
      </c>
      <c r="B34" s="155" t="s">
        <v>167</v>
      </c>
      <c r="C34" s="156">
        <v>0</v>
      </c>
      <c r="D34" s="157" t="s">
        <v>167</v>
      </c>
      <c r="E34" s="158">
        <f>SUM(C34)</f>
        <v>0</v>
      </c>
      <c r="F34" s="156"/>
    </row>
    <row r="35" spans="1:6" x14ac:dyDescent="0.25">
      <c r="C35" s="159">
        <f>SUM(C8:C34)</f>
        <v>0</v>
      </c>
      <c r="D35" s="160" t="s">
        <v>168</v>
      </c>
      <c r="E35" s="161">
        <f>SUM(E34+E33+E28+E24)</f>
        <v>0</v>
      </c>
    </row>
    <row r="37" spans="1:6" x14ac:dyDescent="0.25">
      <c r="B37" s="132" t="s">
        <v>169</v>
      </c>
      <c r="C37" s="159"/>
      <c r="D37" s="159"/>
      <c r="E37" s="159"/>
      <c r="F37" s="159"/>
    </row>
    <row r="38" spans="1:6" x14ac:dyDescent="0.25">
      <c r="A38" s="135">
        <v>552336</v>
      </c>
      <c r="B38" s="134" t="s">
        <v>170</v>
      </c>
      <c r="C38" s="133">
        <v>0</v>
      </c>
      <c r="D38" s="160" t="s">
        <v>171</v>
      </c>
      <c r="E38" s="162">
        <f>SUM(C38)</f>
        <v>0</v>
      </c>
    </row>
    <row r="39" spans="1:6" x14ac:dyDescent="0.25">
      <c r="B39" s="134" t="s">
        <v>172</v>
      </c>
      <c r="D39" s="132"/>
      <c r="E39" s="163"/>
    </row>
    <row r="40" spans="1:6" x14ac:dyDescent="0.25">
      <c r="A40" s="135">
        <v>552302</v>
      </c>
      <c r="B40" s="134" t="s">
        <v>173</v>
      </c>
      <c r="C40" s="133">
        <v>0</v>
      </c>
      <c r="E40" s="163"/>
    </row>
    <row r="41" spans="1:6" x14ac:dyDescent="0.25">
      <c r="A41" s="135">
        <v>552303</v>
      </c>
      <c r="B41" s="134" t="s">
        <v>174</v>
      </c>
      <c r="C41" s="133">
        <v>0</v>
      </c>
      <c r="E41" s="163"/>
    </row>
    <row r="42" spans="1:6" x14ac:dyDescent="0.25">
      <c r="A42" s="135">
        <v>552304</v>
      </c>
      <c r="B42" s="134" t="s">
        <v>175</v>
      </c>
      <c r="C42" s="133">
        <v>0</v>
      </c>
      <c r="E42" s="163"/>
    </row>
    <row r="43" spans="1:6" x14ac:dyDescent="0.25">
      <c r="A43" s="135">
        <v>552322</v>
      </c>
      <c r="B43" s="134" t="s">
        <v>176</v>
      </c>
      <c r="C43" s="133">
        <v>0</v>
      </c>
      <c r="D43" s="164" t="s">
        <v>177</v>
      </c>
      <c r="E43" s="162">
        <f>SUM(C40:C43)</f>
        <v>0</v>
      </c>
    </row>
    <row r="44" spans="1:6" x14ac:dyDescent="0.25">
      <c r="A44" s="135">
        <v>552301</v>
      </c>
      <c r="B44" s="134" t="s">
        <v>178</v>
      </c>
      <c r="C44" s="133">
        <v>0</v>
      </c>
      <c r="D44" s="164" t="s">
        <v>179</v>
      </c>
      <c r="E44" s="162">
        <f>SUM(C44)</f>
        <v>0</v>
      </c>
    </row>
    <row r="45" spans="1:6" x14ac:dyDescent="0.25">
      <c r="B45" s="134" t="s">
        <v>180</v>
      </c>
      <c r="E45" s="163"/>
    </row>
    <row r="46" spans="1:6" x14ac:dyDescent="0.25">
      <c r="A46" s="135">
        <v>552315</v>
      </c>
      <c r="B46" s="134" t="s">
        <v>181</v>
      </c>
      <c r="C46" s="133">
        <v>0</v>
      </c>
      <c r="D46" s="164" t="s">
        <v>182</v>
      </c>
      <c r="E46" s="162">
        <f>SUM(C46)</f>
        <v>0</v>
      </c>
    </row>
    <row r="47" spans="1:6" x14ac:dyDescent="0.25">
      <c r="A47" s="135">
        <v>552331</v>
      </c>
      <c r="B47" s="134" t="s">
        <v>183</v>
      </c>
      <c r="C47" s="133">
        <v>0</v>
      </c>
      <c r="D47" s="134"/>
      <c r="E47" s="163"/>
    </row>
    <row r="48" spans="1:6" x14ac:dyDescent="0.25">
      <c r="A48" s="135">
        <v>552330</v>
      </c>
      <c r="B48" s="134" t="s">
        <v>184</v>
      </c>
      <c r="C48" s="133">
        <v>0</v>
      </c>
      <c r="D48" s="164" t="s">
        <v>185</v>
      </c>
      <c r="E48" s="162">
        <f>SUM(C47:C48)</f>
        <v>0</v>
      </c>
    </row>
    <row r="49" spans="1:6" x14ac:dyDescent="0.25">
      <c r="B49" s="134" t="s">
        <v>114</v>
      </c>
      <c r="E49" s="163"/>
    </row>
    <row r="50" spans="1:6" x14ac:dyDescent="0.25">
      <c r="A50" s="135">
        <v>551100</v>
      </c>
      <c r="B50" s="134" t="s">
        <v>186</v>
      </c>
      <c r="C50" s="133">
        <v>0</v>
      </c>
      <c r="E50" s="163"/>
    </row>
    <row r="51" spans="1:6" x14ac:dyDescent="0.25">
      <c r="A51" s="135">
        <v>552100</v>
      </c>
      <c r="B51" s="134" t="s">
        <v>187</v>
      </c>
      <c r="C51" s="133">
        <v>0</v>
      </c>
      <c r="E51" s="163"/>
    </row>
    <row r="52" spans="1:6" x14ac:dyDescent="0.25">
      <c r="A52" s="135">
        <v>552110</v>
      </c>
      <c r="B52" s="134" t="s">
        <v>188</v>
      </c>
      <c r="C52" s="133">
        <v>0</v>
      </c>
      <c r="D52" s="164" t="s">
        <v>114</v>
      </c>
      <c r="E52" s="162">
        <f>SUM(C50:C52)</f>
        <v>0</v>
      </c>
    </row>
    <row r="53" spans="1:6" x14ac:dyDescent="0.25">
      <c r="A53" s="135">
        <v>552321</v>
      </c>
      <c r="B53" s="134" t="s">
        <v>189</v>
      </c>
      <c r="C53" s="133">
        <v>0</v>
      </c>
      <c r="D53" s="164" t="s">
        <v>189</v>
      </c>
      <c r="E53" s="162">
        <f>SUM(C53)</f>
        <v>0</v>
      </c>
    </row>
    <row r="54" spans="1:6" x14ac:dyDescent="0.25">
      <c r="B54" s="134" t="s">
        <v>190</v>
      </c>
      <c r="E54" s="163"/>
    </row>
    <row r="55" spans="1:6" x14ac:dyDescent="0.25">
      <c r="A55" s="135">
        <v>552323</v>
      </c>
      <c r="B55" s="134" t="s">
        <v>191</v>
      </c>
      <c r="C55" s="133">
        <v>0</v>
      </c>
      <c r="E55" s="163"/>
    </row>
    <row r="56" spans="1:6" x14ac:dyDescent="0.25">
      <c r="A56" s="135">
        <v>552324</v>
      </c>
      <c r="B56" s="134" t="s">
        <v>192</v>
      </c>
      <c r="C56" s="133">
        <v>0</v>
      </c>
      <c r="E56" s="163"/>
    </row>
    <row r="57" spans="1:6" x14ac:dyDescent="0.25">
      <c r="A57" s="135">
        <v>552385</v>
      </c>
      <c r="B57" s="134" t="s">
        <v>193</v>
      </c>
      <c r="C57" s="133">
        <v>0</v>
      </c>
      <c r="E57" s="163"/>
    </row>
    <row r="58" spans="1:6" x14ac:dyDescent="0.25">
      <c r="A58" s="135">
        <v>552384</v>
      </c>
      <c r="B58" s="134" t="s">
        <v>194</v>
      </c>
      <c r="C58" s="133">
        <v>0</v>
      </c>
      <c r="E58" s="163"/>
    </row>
    <row r="59" spans="1:6" x14ac:dyDescent="0.25">
      <c r="A59" s="135">
        <v>552325</v>
      </c>
      <c r="B59" s="134" t="s">
        <v>195</v>
      </c>
      <c r="C59" s="133">
        <v>0</v>
      </c>
      <c r="E59" s="163"/>
    </row>
    <row r="60" spans="1:6" x14ac:dyDescent="0.25">
      <c r="A60" s="135">
        <v>552325</v>
      </c>
      <c r="B60" s="134" t="s">
        <v>196</v>
      </c>
      <c r="C60" s="133">
        <v>0</v>
      </c>
      <c r="D60" s="164" t="s">
        <v>190</v>
      </c>
      <c r="E60" s="162">
        <f>SUM(C55:C60)</f>
        <v>0</v>
      </c>
    </row>
    <row r="61" spans="1:6" x14ac:dyDescent="0.25">
      <c r="A61" s="135">
        <v>552327</v>
      </c>
      <c r="B61" s="155" t="s">
        <v>197</v>
      </c>
      <c r="C61" s="156">
        <v>0</v>
      </c>
      <c r="D61" s="165" t="s">
        <v>197</v>
      </c>
      <c r="E61" s="158">
        <f>SUM(C61)</f>
        <v>0</v>
      </c>
    </row>
    <row r="62" spans="1:6" x14ac:dyDescent="0.25">
      <c r="C62" s="159">
        <f>SUM(C38:C61)</f>
        <v>0</v>
      </c>
      <c r="D62" s="160" t="s">
        <v>198</v>
      </c>
      <c r="E62" s="161">
        <f>SUM(E61+E60+E53+E52+E48+E46+E44+E43+E38)</f>
        <v>0</v>
      </c>
    </row>
    <row r="63" spans="1:6" ht="9" customHeight="1" x14ac:dyDescent="0.25">
      <c r="E63" s="163"/>
    </row>
    <row r="64" spans="1:6" x14ac:dyDescent="0.25">
      <c r="C64" s="159">
        <f>SUM(C62+C35)</f>
        <v>0</v>
      </c>
      <c r="D64" s="160" t="s">
        <v>199</v>
      </c>
      <c r="E64" s="161">
        <f>SUM(E62+E35)</f>
        <v>0</v>
      </c>
      <c r="F64" s="159"/>
    </row>
    <row r="66" spans="2:2" x14ac:dyDescent="0.25">
      <c r="B66" s="166" t="s">
        <v>200</v>
      </c>
    </row>
    <row r="67" spans="2:2" x14ac:dyDescent="0.25">
      <c r="B67" s="167" t="s">
        <v>201</v>
      </c>
    </row>
  </sheetData>
  <mergeCells count="1">
    <mergeCell ref="D6:E6"/>
  </mergeCells>
  <hyperlinks>
    <hyperlink ref="D1" location="TOC!A1" display="Back to TOC"/>
  </hyperlinks>
  <pageMargins left="0.81" right="0.28999999999999998" top="0.31" bottom="0.33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zoomScaleNormal="100" workbookViewId="0">
      <selection sqref="A1:XFD1048576"/>
    </sheetView>
  </sheetViews>
  <sheetFormatPr defaultColWidth="8.85546875" defaultRowHeight="15" x14ac:dyDescent="0.25"/>
  <cols>
    <col min="1" max="1" width="15.42578125" bestFit="1" customWidth="1"/>
    <col min="13" max="17" width="9.42578125" bestFit="1" customWidth="1"/>
  </cols>
  <sheetData>
    <row r="1" spans="1:17" x14ac:dyDescent="0.25">
      <c r="A1" s="2" t="s">
        <v>218</v>
      </c>
    </row>
    <row r="2" spans="1:17" x14ac:dyDescent="0.25">
      <c r="A2" s="7" t="s">
        <v>207</v>
      </c>
    </row>
    <row r="3" spans="1:17" x14ac:dyDescent="0.25">
      <c r="A3" s="5">
        <v>11.0101</v>
      </c>
      <c r="B3" s="5" t="s">
        <v>1</v>
      </c>
      <c r="C3" s="6"/>
    </row>
    <row r="5" spans="1:17" x14ac:dyDescent="0.25">
      <c r="B5" s="1">
        <v>2006</v>
      </c>
      <c r="C5" s="1">
        <v>2007</v>
      </c>
      <c r="D5" s="1">
        <v>2008</v>
      </c>
      <c r="E5" s="1">
        <v>2009</v>
      </c>
      <c r="F5" s="1">
        <v>2010</v>
      </c>
      <c r="G5" s="1">
        <v>2011</v>
      </c>
      <c r="H5" s="1">
        <v>2012</v>
      </c>
      <c r="I5" s="1">
        <v>2013</v>
      </c>
      <c r="J5" s="1">
        <v>2014</v>
      </c>
      <c r="K5" s="1">
        <v>2015</v>
      </c>
      <c r="L5" s="1">
        <v>2016</v>
      </c>
      <c r="M5" s="1">
        <v>2017</v>
      </c>
      <c r="N5" s="1">
        <v>2018</v>
      </c>
      <c r="O5" s="1">
        <v>2019</v>
      </c>
      <c r="P5" s="1">
        <v>2020</v>
      </c>
      <c r="Q5" s="1">
        <v>2021</v>
      </c>
    </row>
    <row r="6" spans="1:17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3" customFormat="1" x14ac:dyDescent="0.25">
      <c r="C7" s="3">
        <f>(C8-B8)/B8</f>
        <v>8.8607594936708861E-2</v>
      </c>
      <c r="D7" s="3">
        <f t="shared" ref="D7:Q7" si="0">(D8-C8)/C8</f>
        <v>-9.3023255813953487E-2</v>
      </c>
      <c r="E7" s="3">
        <f t="shared" si="0"/>
        <v>-0.19230769230769232</v>
      </c>
      <c r="F7" s="3">
        <f t="shared" si="0"/>
        <v>9.5238095238095233E-2</v>
      </c>
      <c r="G7" s="3">
        <f t="shared" si="0"/>
        <v>0.3188405797101449</v>
      </c>
      <c r="H7" s="3">
        <f t="shared" si="0"/>
        <v>-0.12087912087912088</v>
      </c>
      <c r="I7" s="3">
        <f t="shared" si="0"/>
        <v>7.4999999999999997E-2</v>
      </c>
      <c r="J7" s="3">
        <f t="shared" si="0"/>
        <v>0.20930232558139536</v>
      </c>
      <c r="K7" s="3">
        <f t="shared" si="0"/>
        <v>-0.13461538461538461</v>
      </c>
      <c r="L7" s="3">
        <f t="shared" si="0"/>
        <v>0.34444444444444444</v>
      </c>
      <c r="M7" s="3">
        <f t="shared" si="0"/>
        <v>1.6528925619834711E-2</v>
      </c>
      <c r="N7" s="3">
        <f t="shared" si="0"/>
        <v>1.6260162601626018E-2</v>
      </c>
      <c r="O7" s="3">
        <f t="shared" si="0"/>
        <v>5.6000000000000001E-2</v>
      </c>
      <c r="P7" s="3">
        <f t="shared" si="0"/>
        <v>1.5151515151515152E-2</v>
      </c>
      <c r="Q7" s="3">
        <f t="shared" si="0"/>
        <v>1.4925373134328358E-2</v>
      </c>
    </row>
    <row r="8" spans="1:17" x14ac:dyDescent="0.25">
      <c r="A8" s="1" t="s">
        <v>2</v>
      </c>
      <c r="B8">
        <v>79</v>
      </c>
      <c r="C8">
        <v>86</v>
      </c>
      <c r="D8">
        <v>78</v>
      </c>
      <c r="E8">
        <v>63</v>
      </c>
      <c r="F8">
        <v>69</v>
      </c>
      <c r="G8">
        <v>91</v>
      </c>
      <c r="H8">
        <v>80</v>
      </c>
      <c r="I8">
        <v>86</v>
      </c>
      <c r="J8">
        <v>104</v>
      </c>
      <c r="K8">
        <v>90</v>
      </c>
      <c r="L8">
        <v>121</v>
      </c>
      <c r="M8" s="4">
        <f>L8+2</f>
        <v>123</v>
      </c>
      <c r="N8" s="4">
        <f>M8+2</f>
        <v>125</v>
      </c>
      <c r="O8" s="4">
        <v>132</v>
      </c>
      <c r="P8" s="4">
        <v>134</v>
      </c>
      <c r="Q8" s="4">
        <v>136</v>
      </c>
    </row>
    <row r="9" spans="1:17" x14ac:dyDescent="0.25">
      <c r="A9" s="1" t="s">
        <v>3</v>
      </c>
      <c r="B9">
        <v>1</v>
      </c>
      <c r="C9">
        <v>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x14ac:dyDescent="0.25">
      <c r="A10" s="1" t="s">
        <v>0</v>
      </c>
      <c r="B10">
        <f>B8+B9</f>
        <v>80</v>
      </c>
      <c r="C10" s="4">
        <f t="shared" ref="C10:Q10" si="1">C8+C9</f>
        <v>88</v>
      </c>
      <c r="D10" s="4">
        <f t="shared" si="1"/>
        <v>78</v>
      </c>
      <c r="E10" s="4">
        <f t="shared" si="1"/>
        <v>63</v>
      </c>
      <c r="F10" s="4">
        <f t="shared" si="1"/>
        <v>69</v>
      </c>
      <c r="G10" s="4">
        <f t="shared" si="1"/>
        <v>91</v>
      </c>
      <c r="H10" s="4">
        <f t="shared" si="1"/>
        <v>80</v>
      </c>
      <c r="I10" s="4">
        <f t="shared" si="1"/>
        <v>86</v>
      </c>
      <c r="J10" s="4">
        <f t="shared" si="1"/>
        <v>104</v>
      </c>
      <c r="K10" s="4">
        <f t="shared" si="1"/>
        <v>90</v>
      </c>
      <c r="L10" s="4">
        <f t="shared" si="1"/>
        <v>121</v>
      </c>
      <c r="M10" s="4">
        <f t="shared" si="1"/>
        <v>123</v>
      </c>
      <c r="N10" s="4">
        <f t="shared" si="1"/>
        <v>125</v>
      </c>
      <c r="O10" s="4">
        <f t="shared" si="1"/>
        <v>132</v>
      </c>
      <c r="P10" s="4">
        <f t="shared" si="1"/>
        <v>134</v>
      </c>
      <c r="Q10" s="4">
        <f t="shared" si="1"/>
        <v>136</v>
      </c>
    </row>
  </sheetData>
  <hyperlinks>
    <hyperlink ref="A2" location="TOC!A1" display="Back to TOC"/>
  </hyperlinks>
  <pageMargins left="0.2" right="0.2" top="0.25" bottom="0.25" header="0.3" footer="0.3"/>
  <pageSetup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15" zoomScaleNormal="115" workbookViewId="0">
      <selection sqref="A1:XFD1048576"/>
    </sheetView>
  </sheetViews>
  <sheetFormatPr defaultRowHeight="15" x14ac:dyDescent="0.25"/>
  <cols>
    <col min="1" max="1" width="41.7109375" style="9" bestFit="1" customWidth="1"/>
    <col min="2" max="2" width="11.7109375" style="9" bestFit="1" customWidth="1"/>
    <col min="3" max="3" width="3" style="9" customWidth="1"/>
    <col min="4" max="4" width="13.42578125" style="9" bestFit="1" customWidth="1"/>
    <col min="5" max="16384" width="9.140625" style="9"/>
  </cols>
  <sheetData>
    <row r="1" spans="1:4" x14ac:dyDescent="0.25">
      <c r="A1" s="1" t="s">
        <v>27</v>
      </c>
    </row>
    <row r="2" spans="1:4" x14ac:dyDescent="0.25">
      <c r="A2" s="40" t="s">
        <v>207</v>
      </c>
    </row>
    <row r="4" spans="1:4" x14ac:dyDescent="0.25">
      <c r="A4" s="1" t="s">
        <v>12</v>
      </c>
      <c r="B4" s="47" t="s">
        <v>13</v>
      </c>
      <c r="C4" s="47"/>
      <c r="D4" s="47" t="s">
        <v>14</v>
      </c>
    </row>
    <row r="5" spans="1:4" x14ac:dyDescent="0.25">
      <c r="A5" s="9" t="s">
        <v>15</v>
      </c>
    </row>
    <row r="6" spans="1:4" x14ac:dyDescent="0.25">
      <c r="A6" s="9" t="s">
        <v>16</v>
      </c>
    </row>
    <row r="7" spans="1:4" x14ac:dyDescent="0.25">
      <c r="A7" s="9" t="s">
        <v>17</v>
      </c>
    </row>
    <row r="9" spans="1:4" x14ac:dyDescent="0.25">
      <c r="A9" s="9" t="s">
        <v>18</v>
      </c>
    </row>
    <row r="10" spans="1:4" x14ac:dyDescent="0.25">
      <c r="A10" s="9" t="s">
        <v>19</v>
      </c>
    </row>
    <row r="11" spans="1:4" x14ac:dyDescent="0.25">
      <c r="A11" s="9" t="s">
        <v>20</v>
      </c>
    </row>
    <row r="12" spans="1:4" x14ac:dyDescent="0.25">
      <c r="A12" s="9" t="s">
        <v>21</v>
      </c>
    </row>
    <row r="13" spans="1:4" x14ac:dyDescent="0.25">
      <c r="A13" s="9" t="s">
        <v>22</v>
      </c>
    </row>
    <row r="15" spans="1:4" x14ac:dyDescent="0.25">
      <c r="A15" s="9" t="s">
        <v>23</v>
      </c>
    </row>
    <row r="16" spans="1:4" x14ac:dyDescent="0.25">
      <c r="A16" s="9" t="s">
        <v>24</v>
      </c>
    </row>
    <row r="17" spans="1:1" x14ac:dyDescent="0.25">
      <c r="A17" s="9" t="s">
        <v>25</v>
      </c>
    </row>
    <row r="18" spans="1:1" x14ac:dyDescent="0.25">
      <c r="A18" s="9" t="s">
        <v>26</v>
      </c>
    </row>
  </sheetData>
  <hyperlinks>
    <hyperlink ref="A2" location="TOC!A1" display="Back to TOC"/>
  </hyperlink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="115" zoomScaleNormal="115" workbookViewId="0">
      <selection activeCell="E10" sqref="E10"/>
    </sheetView>
  </sheetViews>
  <sheetFormatPr defaultRowHeight="15" x14ac:dyDescent="0.25"/>
  <cols>
    <col min="1" max="1" width="11.28515625" style="9" customWidth="1"/>
    <col min="2" max="2" width="10.28515625" style="9" customWidth="1"/>
    <col min="3" max="3" width="33.28515625" style="9" customWidth="1"/>
    <col min="4" max="4" width="10.42578125" style="9" customWidth="1"/>
    <col min="5" max="5" width="45.7109375" style="9" customWidth="1"/>
    <col min="6" max="6" width="10" style="9" customWidth="1"/>
    <col min="7" max="7" width="8.42578125" style="9" customWidth="1"/>
    <col min="8" max="8" width="9.28515625" style="9" customWidth="1"/>
    <col min="9" max="9" width="9.85546875" style="9" bestFit="1" customWidth="1"/>
    <col min="10" max="10" width="8.42578125" style="9" bestFit="1" customWidth="1"/>
    <col min="11" max="11" width="18.5703125" style="9" customWidth="1"/>
    <col min="12" max="16384" width="9.140625" style="9"/>
  </cols>
  <sheetData>
    <row r="1" spans="1:5" x14ac:dyDescent="0.25">
      <c r="A1" s="2" t="s">
        <v>209</v>
      </c>
    </row>
    <row r="2" spans="1:5" x14ac:dyDescent="0.25">
      <c r="A2" s="40" t="s">
        <v>207</v>
      </c>
    </row>
    <row r="3" spans="1:5" x14ac:dyDescent="0.25">
      <c r="A3" s="9" t="s">
        <v>239</v>
      </c>
    </row>
    <row r="4" spans="1:5" s="43" customFormat="1" x14ac:dyDescent="0.25">
      <c r="A4" s="41" t="s">
        <v>33</v>
      </c>
      <c r="B4" s="42"/>
      <c r="C4" s="42"/>
    </row>
    <row r="5" spans="1:5" s="43" customFormat="1" x14ac:dyDescent="0.25">
      <c r="A5" s="41"/>
      <c r="B5" s="42"/>
      <c r="C5" s="42"/>
    </row>
    <row r="6" spans="1:5" x14ac:dyDescent="0.25">
      <c r="A6" s="44" t="s">
        <v>38</v>
      </c>
      <c r="B6" s="44" t="s">
        <v>241</v>
      </c>
      <c r="C6" s="44" t="s">
        <v>242</v>
      </c>
      <c r="D6" s="44" t="s">
        <v>240</v>
      </c>
      <c r="E6" s="44" t="s">
        <v>292</v>
      </c>
    </row>
    <row r="7" spans="1:5" x14ac:dyDescent="0.25">
      <c r="A7" s="104" t="s">
        <v>271</v>
      </c>
      <c r="B7" s="45" t="s">
        <v>268</v>
      </c>
      <c r="C7" s="45" t="s">
        <v>269</v>
      </c>
      <c r="D7" s="46">
        <v>997.15</v>
      </c>
      <c r="E7" s="45" t="s">
        <v>270</v>
      </c>
    </row>
    <row r="8" spans="1:5" x14ac:dyDescent="0.25">
      <c r="A8" s="104" t="s">
        <v>271</v>
      </c>
      <c r="B8" s="45" t="s">
        <v>272</v>
      </c>
      <c r="C8" s="45" t="s">
        <v>269</v>
      </c>
      <c r="D8" s="46">
        <v>865.9</v>
      </c>
      <c r="E8" s="45" t="s">
        <v>270</v>
      </c>
    </row>
    <row r="9" spans="1:5" x14ac:dyDescent="0.25">
      <c r="A9" s="104" t="s">
        <v>271</v>
      </c>
      <c r="B9" s="45" t="s">
        <v>282</v>
      </c>
      <c r="C9" s="45" t="s">
        <v>269</v>
      </c>
      <c r="D9" s="46">
        <v>661.54</v>
      </c>
      <c r="E9" s="45" t="s">
        <v>270</v>
      </c>
    </row>
    <row r="10" spans="1:5" x14ac:dyDescent="0.25">
      <c r="A10" s="104" t="s">
        <v>271</v>
      </c>
      <c r="B10" s="45" t="s">
        <v>286</v>
      </c>
      <c r="C10" s="45" t="s">
        <v>287</v>
      </c>
      <c r="D10" s="46">
        <v>1675.68</v>
      </c>
      <c r="E10" s="45" t="s">
        <v>270</v>
      </c>
    </row>
    <row r="11" spans="1:5" x14ac:dyDescent="0.25">
      <c r="A11" s="104" t="s">
        <v>271</v>
      </c>
      <c r="B11" s="45" t="s">
        <v>289</v>
      </c>
      <c r="C11" s="45" t="s">
        <v>287</v>
      </c>
      <c r="D11" s="46">
        <v>865.9</v>
      </c>
      <c r="E11" s="45" t="s">
        <v>270</v>
      </c>
    </row>
    <row r="12" spans="1:5" x14ac:dyDescent="0.25">
      <c r="A12" s="104" t="s">
        <v>271</v>
      </c>
      <c r="B12" s="45" t="s">
        <v>290</v>
      </c>
      <c r="C12" s="45" t="s">
        <v>269</v>
      </c>
      <c r="D12" s="46">
        <v>874</v>
      </c>
      <c r="E12" s="45" t="s">
        <v>270</v>
      </c>
    </row>
    <row r="13" spans="1:5" x14ac:dyDescent="0.25">
      <c r="A13" s="104" t="s">
        <v>279</v>
      </c>
      <c r="B13" s="45" t="s">
        <v>276</v>
      </c>
      <c r="C13" s="45" t="s">
        <v>277</v>
      </c>
      <c r="D13" s="46">
        <v>44.93</v>
      </c>
      <c r="E13" s="45" t="s">
        <v>278</v>
      </c>
    </row>
    <row r="14" spans="1:5" x14ac:dyDescent="0.25">
      <c r="A14" s="104" t="s">
        <v>279</v>
      </c>
      <c r="B14" s="45" t="s">
        <v>281</v>
      </c>
      <c r="C14" s="45" t="s">
        <v>277</v>
      </c>
      <c r="D14" s="46">
        <v>93.51</v>
      </c>
      <c r="E14" s="45" t="s">
        <v>278</v>
      </c>
    </row>
    <row r="15" spans="1:5" x14ac:dyDescent="0.25">
      <c r="A15" s="104" t="s">
        <v>279</v>
      </c>
      <c r="B15" s="45" t="s">
        <v>288</v>
      </c>
      <c r="C15" s="45" t="s">
        <v>277</v>
      </c>
      <c r="D15" s="46">
        <v>181.74</v>
      </c>
      <c r="E15" s="45" t="s">
        <v>278</v>
      </c>
    </row>
    <row r="16" spans="1:5" x14ac:dyDescent="0.25">
      <c r="A16" s="104" t="s">
        <v>275</v>
      </c>
      <c r="B16" s="45" t="s">
        <v>273</v>
      </c>
      <c r="C16" s="45" t="s">
        <v>274</v>
      </c>
      <c r="D16" s="46">
        <v>334.54</v>
      </c>
      <c r="E16" s="45" t="s">
        <v>255</v>
      </c>
    </row>
    <row r="17" spans="1:5" x14ac:dyDescent="0.25">
      <c r="A17" s="104" t="s">
        <v>275</v>
      </c>
      <c r="B17" s="45" t="s">
        <v>280</v>
      </c>
      <c r="C17" s="45" t="s">
        <v>274</v>
      </c>
      <c r="D17" s="46">
        <v>405.04</v>
      </c>
      <c r="E17" s="45" t="s">
        <v>245</v>
      </c>
    </row>
    <row r="18" spans="1:5" x14ac:dyDescent="0.25">
      <c r="A18" s="104" t="s">
        <v>275</v>
      </c>
      <c r="B18" s="45" t="s">
        <v>291</v>
      </c>
      <c r="C18" s="45" t="s">
        <v>274</v>
      </c>
      <c r="D18" s="46">
        <v>472.81</v>
      </c>
      <c r="E18" s="45" t="s">
        <v>278</v>
      </c>
    </row>
    <row r="19" spans="1:5" x14ac:dyDescent="0.25">
      <c r="A19" s="104" t="s">
        <v>285</v>
      </c>
      <c r="B19" s="45" t="s">
        <v>283</v>
      </c>
      <c r="C19" s="45" t="s">
        <v>284</v>
      </c>
      <c r="D19" s="46">
        <v>754.18</v>
      </c>
      <c r="E19" s="45" t="s">
        <v>278</v>
      </c>
    </row>
    <row r="20" spans="1:5" x14ac:dyDescent="0.25">
      <c r="A20" s="104" t="s">
        <v>267</v>
      </c>
      <c r="B20" s="45" t="s">
        <v>264</v>
      </c>
      <c r="C20" s="45" t="s">
        <v>265</v>
      </c>
      <c r="D20" s="46">
        <v>419.82</v>
      </c>
      <c r="E20" s="45" t="s">
        <v>266</v>
      </c>
    </row>
    <row r="21" spans="1:5" x14ac:dyDescent="0.25">
      <c r="A21" s="104" t="s">
        <v>251</v>
      </c>
      <c r="B21" s="45" t="s">
        <v>250</v>
      </c>
      <c r="C21" s="45" t="s">
        <v>248</v>
      </c>
      <c r="D21" s="46">
        <v>217.84</v>
      </c>
      <c r="E21" s="45" t="s">
        <v>245</v>
      </c>
    </row>
    <row r="22" spans="1:5" x14ac:dyDescent="0.25">
      <c r="A22" s="104" t="s">
        <v>260</v>
      </c>
      <c r="B22" s="45" t="s">
        <v>258</v>
      </c>
      <c r="C22" s="45" t="s">
        <v>248</v>
      </c>
      <c r="D22" s="46">
        <v>199.52</v>
      </c>
      <c r="E22" s="45" t="s">
        <v>259</v>
      </c>
    </row>
    <row r="23" spans="1:5" x14ac:dyDescent="0.25">
      <c r="A23" s="104" t="s">
        <v>256</v>
      </c>
      <c r="B23" s="45" t="s">
        <v>254</v>
      </c>
      <c r="C23" s="45" t="s">
        <v>248</v>
      </c>
      <c r="D23" s="46">
        <v>157.5</v>
      </c>
      <c r="E23" s="45" t="s">
        <v>255</v>
      </c>
    </row>
    <row r="24" spans="1:5" x14ac:dyDescent="0.25">
      <c r="A24" s="104" t="s">
        <v>256</v>
      </c>
      <c r="B24" s="45" t="s">
        <v>257</v>
      </c>
      <c r="C24" s="45" t="s">
        <v>248</v>
      </c>
      <c r="D24" s="46">
        <v>157.5</v>
      </c>
      <c r="E24" s="45" t="s">
        <v>255</v>
      </c>
    </row>
    <row r="25" spans="1:5" x14ac:dyDescent="0.25">
      <c r="A25" s="104" t="s">
        <v>256</v>
      </c>
      <c r="B25" s="45" t="s">
        <v>263</v>
      </c>
      <c r="C25" s="45" t="s">
        <v>248</v>
      </c>
      <c r="D25" s="46">
        <v>157.5</v>
      </c>
      <c r="E25" s="45" t="s">
        <v>255</v>
      </c>
    </row>
    <row r="26" spans="1:5" x14ac:dyDescent="0.25">
      <c r="A26" s="104" t="s">
        <v>262</v>
      </c>
      <c r="B26" s="45" t="s">
        <v>261</v>
      </c>
      <c r="C26" s="45" t="s">
        <v>248</v>
      </c>
      <c r="D26" s="46">
        <v>262.2</v>
      </c>
      <c r="E26" s="45" t="s">
        <v>259</v>
      </c>
    </row>
    <row r="27" spans="1:5" x14ac:dyDescent="0.25">
      <c r="A27" s="104" t="s">
        <v>253</v>
      </c>
      <c r="B27" s="45" t="s">
        <v>252</v>
      </c>
      <c r="C27" s="45" t="s">
        <v>244</v>
      </c>
      <c r="D27" s="46">
        <v>133.59</v>
      </c>
      <c r="E27" s="45" t="s">
        <v>245</v>
      </c>
    </row>
    <row r="28" spans="1:5" x14ac:dyDescent="0.25">
      <c r="A28" s="104" t="s">
        <v>249</v>
      </c>
      <c r="B28" s="45" t="s">
        <v>247</v>
      </c>
      <c r="C28" s="45" t="s">
        <v>248</v>
      </c>
      <c r="D28" s="46">
        <v>300.44</v>
      </c>
      <c r="E28" s="45" t="s">
        <v>245</v>
      </c>
    </row>
    <row r="29" spans="1:5" x14ac:dyDescent="0.25">
      <c r="A29" s="104" t="s">
        <v>246</v>
      </c>
      <c r="B29" s="45" t="s">
        <v>243</v>
      </c>
      <c r="C29" s="45" t="s">
        <v>244</v>
      </c>
      <c r="D29" s="46">
        <v>15.45</v>
      </c>
      <c r="E29" s="45" t="s">
        <v>245</v>
      </c>
    </row>
  </sheetData>
  <sortState ref="A7:U29">
    <sortCondition ref="A7:A29"/>
  </sortState>
  <hyperlinks>
    <hyperlink ref="A2" location="TOC!A1" display="Back to TOC"/>
  </hyperlinks>
  <pageMargins left="0.7" right="0.7" top="0.75" bottom="0.75" header="0.3" footer="0.3"/>
  <pageSetup scale="65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Normal="100" workbookViewId="0">
      <selection activeCell="A17" sqref="A17"/>
    </sheetView>
  </sheetViews>
  <sheetFormatPr defaultRowHeight="15" x14ac:dyDescent="0.25"/>
  <cols>
    <col min="1" max="3" width="12.42578125" style="9" customWidth="1"/>
    <col min="4" max="4" width="11.85546875" style="9" customWidth="1"/>
    <col min="5" max="5" width="14.7109375" style="9" customWidth="1"/>
    <col min="6" max="6" width="12.140625" style="9" customWidth="1"/>
    <col min="7" max="7" width="12.42578125" style="9" customWidth="1"/>
    <col min="8" max="8" width="11.85546875" style="9" customWidth="1"/>
    <col min="9" max="10" width="12.7109375" style="9" customWidth="1"/>
    <col min="11" max="16384" width="9.140625" style="9"/>
  </cols>
  <sheetData>
    <row r="1" spans="1:19" x14ac:dyDescent="0.25">
      <c r="A1" s="2" t="s">
        <v>210</v>
      </c>
    </row>
    <row r="2" spans="1:19" x14ac:dyDescent="0.25">
      <c r="A2" s="40" t="s">
        <v>207</v>
      </c>
    </row>
    <row r="3" spans="1:19" x14ac:dyDescent="0.25">
      <c r="A3" s="9" t="s">
        <v>36</v>
      </c>
    </row>
    <row r="4" spans="1:19" x14ac:dyDescent="0.25">
      <c r="B4" s="9" t="s">
        <v>37</v>
      </c>
    </row>
    <row r="5" spans="1:19" x14ac:dyDescent="0.25">
      <c r="B5" s="9" t="s">
        <v>238</v>
      </c>
    </row>
    <row r="6" spans="1:19" x14ac:dyDescent="0.25">
      <c r="B6" s="9" t="s">
        <v>34</v>
      </c>
    </row>
    <row r="8" spans="1:19" x14ac:dyDescent="0.25">
      <c r="A8" s="48" t="s">
        <v>214</v>
      </c>
    </row>
    <row r="9" spans="1:19" x14ac:dyDescent="0.25">
      <c r="A9" s="49" t="s">
        <v>222</v>
      </c>
    </row>
    <row r="10" spans="1:19" ht="60" customHeight="1" x14ac:dyDescent="0.25">
      <c r="A10" s="50" t="s">
        <v>38</v>
      </c>
      <c r="B10" s="50" t="s">
        <v>8</v>
      </c>
      <c r="C10" s="50" t="s">
        <v>31</v>
      </c>
      <c r="D10" s="50" t="s">
        <v>224</v>
      </c>
      <c r="E10" s="50" t="s">
        <v>39</v>
      </c>
      <c r="F10" s="51" t="s">
        <v>40</v>
      </c>
      <c r="G10" s="50" t="s">
        <v>41</v>
      </c>
      <c r="H10" s="50" t="s">
        <v>42</v>
      </c>
      <c r="I10" s="50" t="s">
        <v>43</v>
      </c>
      <c r="J10" s="50" t="s">
        <v>225</v>
      </c>
      <c r="L10" s="52"/>
      <c r="M10" s="52"/>
      <c r="N10" s="52"/>
      <c r="O10" s="52"/>
      <c r="P10" s="52"/>
    </row>
    <row r="11" spans="1:19" x14ac:dyDescent="0.25">
      <c r="A11" s="53">
        <v>110</v>
      </c>
      <c r="B11" s="53" t="s">
        <v>4</v>
      </c>
      <c r="C11" s="54">
        <v>1676</v>
      </c>
      <c r="D11" s="53">
        <v>48</v>
      </c>
      <c r="E11" s="53">
        <v>20</v>
      </c>
      <c r="F11" s="55">
        <v>17.5</v>
      </c>
      <c r="G11" s="53">
        <f>SUM(E11*F11)</f>
        <v>350</v>
      </c>
      <c r="H11" s="53">
        <f>SUM(D11*30)</f>
        <v>1440</v>
      </c>
      <c r="I11" s="56">
        <f>SUM(G11/H11)</f>
        <v>0.24305555555555555</v>
      </c>
      <c r="J11" s="56">
        <f>SUM(F11/30)</f>
        <v>0.58333333333333337</v>
      </c>
      <c r="L11" s="52"/>
      <c r="M11" s="52"/>
      <c r="N11" s="52"/>
      <c r="O11" s="52"/>
      <c r="P11" s="52"/>
    </row>
    <row r="12" spans="1:19" x14ac:dyDescent="0.25">
      <c r="A12" s="57">
        <v>200</v>
      </c>
      <c r="B12" s="57">
        <v>142</v>
      </c>
      <c r="C12" s="58">
        <v>420</v>
      </c>
      <c r="D12" s="57">
        <v>20</v>
      </c>
      <c r="E12" s="59">
        <v>18.66</v>
      </c>
      <c r="F12" s="57">
        <v>14</v>
      </c>
      <c r="G12" s="60">
        <f>SUM(E12*F12)</f>
        <v>261.24</v>
      </c>
      <c r="H12" s="53">
        <f>SUM(D12*20)</f>
        <v>400</v>
      </c>
      <c r="I12" s="56">
        <f>SUM(G12/H12)</f>
        <v>0.65310000000000001</v>
      </c>
      <c r="J12" s="56">
        <f>SUM(F12/30)</f>
        <v>0.46666666666666667</v>
      </c>
      <c r="K12" s="61"/>
      <c r="L12" s="62"/>
      <c r="M12" s="63"/>
      <c r="N12" s="64"/>
      <c r="O12" s="65"/>
      <c r="P12" s="52"/>
    </row>
    <row r="13" spans="1:19" x14ac:dyDescent="0.25">
      <c r="A13" s="48"/>
    </row>
    <row r="14" spans="1:19" x14ac:dyDescent="0.25">
      <c r="A14" s="49" t="s">
        <v>223</v>
      </c>
    </row>
    <row r="15" spans="1:19" ht="33.75" customHeight="1" x14ac:dyDescent="0.25">
      <c r="A15" s="50" t="s">
        <v>38</v>
      </c>
      <c r="B15" s="50" t="s">
        <v>8</v>
      </c>
      <c r="C15" s="50" t="s">
        <v>30</v>
      </c>
      <c r="D15" s="50" t="s">
        <v>220</v>
      </c>
      <c r="E15" s="50" t="s">
        <v>221</v>
      </c>
      <c r="F15" s="50" t="s">
        <v>31</v>
      </c>
      <c r="G15" s="50" t="s">
        <v>32</v>
      </c>
      <c r="H15" s="50" t="s">
        <v>226</v>
      </c>
      <c r="I15" s="169" t="s">
        <v>294</v>
      </c>
      <c r="J15" s="42"/>
      <c r="K15" s="42"/>
      <c r="L15" s="42"/>
      <c r="M15" s="42"/>
      <c r="O15" s="52"/>
      <c r="P15" s="52"/>
      <c r="Q15" s="52"/>
      <c r="R15" s="52"/>
      <c r="S15" s="52"/>
    </row>
    <row r="16" spans="1:19" x14ac:dyDescent="0.25">
      <c r="A16" s="53">
        <v>110</v>
      </c>
      <c r="B16" s="53" t="s">
        <v>4</v>
      </c>
      <c r="C16" s="66" t="s">
        <v>219</v>
      </c>
      <c r="D16" s="53">
        <v>122</v>
      </c>
      <c r="E16" s="53">
        <v>122</v>
      </c>
      <c r="F16" s="54">
        <v>1676</v>
      </c>
      <c r="G16" s="53">
        <v>2</v>
      </c>
      <c r="H16" s="53">
        <v>6.26</v>
      </c>
      <c r="I16" s="55"/>
      <c r="J16" s="53"/>
      <c r="K16" s="53"/>
      <c r="L16" s="56"/>
      <c r="M16" s="56"/>
      <c r="O16" s="52"/>
      <c r="P16" s="52"/>
      <c r="Q16" s="52"/>
      <c r="R16" s="52"/>
      <c r="S16" s="52"/>
    </row>
    <row r="17" spans="1:19" x14ac:dyDescent="0.25">
      <c r="A17" s="67"/>
      <c r="B17" s="68" t="s">
        <v>7</v>
      </c>
      <c r="C17" s="69" t="s">
        <v>10</v>
      </c>
      <c r="D17" s="68" t="s">
        <v>9</v>
      </c>
      <c r="E17" s="68" t="s">
        <v>6</v>
      </c>
      <c r="F17" s="70" t="s">
        <v>5</v>
      </c>
      <c r="G17" s="68" t="s">
        <v>227</v>
      </c>
      <c r="H17" s="68" t="s">
        <v>229</v>
      </c>
      <c r="I17" s="71" t="s">
        <v>230</v>
      </c>
      <c r="J17" s="168" t="s">
        <v>295</v>
      </c>
      <c r="K17" s="67"/>
      <c r="L17" s="72"/>
      <c r="M17" s="72"/>
      <c r="O17" s="52"/>
      <c r="P17" s="52"/>
      <c r="Q17" s="52"/>
      <c r="R17" s="52"/>
      <c r="S17" s="52"/>
    </row>
    <row r="18" spans="1:19" x14ac:dyDescent="0.25">
      <c r="A18" s="67"/>
      <c r="B18" s="67">
        <v>45</v>
      </c>
      <c r="C18" s="65" t="s">
        <v>231</v>
      </c>
      <c r="D18" s="67" t="s">
        <v>232</v>
      </c>
      <c r="E18" s="73">
        <v>0.35416666666666669</v>
      </c>
      <c r="F18" s="73">
        <v>0.3888888888888889</v>
      </c>
      <c r="G18" s="67" t="s">
        <v>228</v>
      </c>
      <c r="H18" s="67">
        <v>2</v>
      </c>
      <c r="I18" s="74">
        <v>6.9444444444444434E-2</v>
      </c>
      <c r="J18" s="67"/>
      <c r="K18" s="67"/>
      <c r="L18" s="72"/>
      <c r="M18" s="72"/>
      <c r="O18" s="52"/>
      <c r="P18" s="52"/>
      <c r="Q18" s="52"/>
      <c r="R18" s="52"/>
      <c r="S18" s="52"/>
    </row>
    <row r="19" spans="1:19" x14ac:dyDescent="0.25">
      <c r="A19" s="67"/>
      <c r="B19" s="67">
        <v>14</v>
      </c>
      <c r="C19" s="65" t="s">
        <v>231</v>
      </c>
      <c r="D19" s="67" t="s">
        <v>233</v>
      </c>
      <c r="E19" s="73">
        <v>0.39583333333333331</v>
      </c>
      <c r="F19" s="73">
        <v>0.43055555555555558</v>
      </c>
      <c r="G19" s="67" t="s">
        <v>228</v>
      </c>
      <c r="H19" s="67">
        <v>2</v>
      </c>
      <c r="I19" s="74">
        <v>6.9444444444444434E-2</v>
      </c>
      <c r="J19" s="67"/>
      <c r="K19" s="67"/>
      <c r="L19" s="72"/>
      <c r="M19" s="72"/>
      <c r="O19" s="52"/>
      <c r="P19" s="52"/>
      <c r="Q19" s="52"/>
      <c r="R19" s="52"/>
      <c r="S19" s="52"/>
    </row>
    <row r="20" spans="1:19" x14ac:dyDescent="0.25">
      <c r="A20" s="67"/>
      <c r="B20" s="67">
        <v>120</v>
      </c>
      <c r="C20" s="65" t="s">
        <v>231</v>
      </c>
      <c r="D20" s="67" t="s">
        <v>234</v>
      </c>
      <c r="E20" s="73">
        <v>0.4375</v>
      </c>
      <c r="F20" s="73">
        <v>0.47222222222222227</v>
      </c>
      <c r="G20" s="67" t="s">
        <v>228</v>
      </c>
      <c r="H20" s="67">
        <v>2</v>
      </c>
      <c r="I20" s="74">
        <v>6.9444444444444434E-2</v>
      </c>
      <c r="J20" s="67"/>
      <c r="K20" s="67"/>
      <c r="L20" s="72"/>
      <c r="M20" s="72"/>
      <c r="O20" s="52"/>
      <c r="P20" s="52"/>
      <c r="Q20" s="52"/>
      <c r="R20" s="52"/>
      <c r="S20" s="52"/>
    </row>
    <row r="21" spans="1:19" x14ac:dyDescent="0.25">
      <c r="B21" s="10">
        <v>99</v>
      </c>
      <c r="C21" s="9" t="s">
        <v>235</v>
      </c>
      <c r="D21" s="10" t="s">
        <v>236</v>
      </c>
      <c r="E21" s="75">
        <v>0.70833333333333337</v>
      </c>
      <c r="F21" s="73">
        <v>0.76041666666666663</v>
      </c>
      <c r="G21" s="10" t="s">
        <v>237</v>
      </c>
      <c r="H21" s="10">
        <v>1</v>
      </c>
      <c r="I21" s="75">
        <v>5.2083333333333336E-2</v>
      </c>
    </row>
    <row r="23" spans="1:19" x14ac:dyDescent="0.25">
      <c r="A23" s="9" t="s">
        <v>44</v>
      </c>
    </row>
    <row r="24" spans="1:19" x14ac:dyDescent="0.25">
      <c r="A24" s="76" t="s">
        <v>45</v>
      </c>
      <c r="B24" s="77"/>
      <c r="C24" s="77"/>
      <c r="D24" s="77"/>
      <c r="E24" s="77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1:19" ht="60" x14ac:dyDescent="0.25">
      <c r="A25" s="79"/>
      <c r="B25" s="80" t="s">
        <v>46</v>
      </c>
      <c r="C25" s="80" t="s">
        <v>47</v>
      </c>
      <c r="D25" s="81"/>
      <c r="E25" s="82" t="s">
        <v>48</v>
      </c>
      <c r="F25" s="174" t="s">
        <v>49</v>
      </c>
      <c r="G25" s="175"/>
      <c r="H25" s="174" t="s">
        <v>50</v>
      </c>
      <c r="I25" s="175"/>
      <c r="J25" s="174" t="s">
        <v>51</v>
      </c>
      <c r="K25" s="175"/>
      <c r="L25" s="174" t="s">
        <v>52</v>
      </c>
      <c r="M25" s="175"/>
      <c r="N25" s="174" t="s">
        <v>53</v>
      </c>
      <c r="O25" s="175"/>
    </row>
    <row r="26" spans="1:19" ht="45" x14ac:dyDescent="0.25">
      <c r="A26" s="83" t="s">
        <v>54</v>
      </c>
      <c r="B26" s="84" t="s">
        <v>55</v>
      </c>
      <c r="C26" s="84" t="s">
        <v>55</v>
      </c>
      <c r="D26" s="84" t="s">
        <v>56</v>
      </c>
      <c r="E26" s="85" t="s">
        <v>57</v>
      </c>
      <c r="F26" s="86" t="s">
        <v>58</v>
      </c>
      <c r="G26" s="87" t="s">
        <v>59</v>
      </c>
      <c r="H26" s="86" t="s">
        <v>58</v>
      </c>
      <c r="I26" s="87" t="s">
        <v>59</v>
      </c>
      <c r="J26" s="86" t="s">
        <v>58</v>
      </c>
      <c r="K26" s="87" t="s">
        <v>59</v>
      </c>
      <c r="L26" s="86" t="s">
        <v>58</v>
      </c>
      <c r="M26" s="87" t="s">
        <v>59</v>
      </c>
      <c r="N26" s="86" t="s">
        <v>58</v>
      </c>
      <c r="O26" s="87" t="s">
        <v>59</v>
      </c>
    </row>
    <row r="27" spans="1:19" x14ac:dyDescent="0.25">
      <c r="A27" s="88"/>
      <c r="B27" s="89"/>
      <c r="C27" s="89"/>
      <c r="D27" s="90"/>
      <c r="E27" s="90"/>
      <c r="F27" s="91"/>
      <c r="G27" s="92"/>
      <c r="H27" s="91"/>
      <c r="I27" s="92"/>
      <c r="J27" s="91"/>
      <c r="K27" s="92"/>
      <c r="L27" s="91"/>
      <c r="M27" s="92"/>
      <c r="N27" s="91"/>
      <c r="O27" s="92"/>
    </row>
    <row r="28" spans="1:19" x14ac:dyDescent="0.25">
      <c r="A28" s="93"/>
      <c r="B28" s="94"/>
      <c r="C28" s="94"/>
      <c r="D28" s="95"/>
      <c r="E28" s="95"/>
      <c r="F28" s="96"/>
      <c r="G28" s="97"/>
      <c r="H28" s="96"/>
      <c r="I28" s="97"/>
      <c r="J28" s="96"/>
      <c r="K28" s="97"/>
      <c r="L28" s="96"/>
      <c r="M28" s="97"/>
      <c r="N28" s="96"/>
      <c r="O28" s="97"/>
    </row>
    <row r="29" spans="1:19" x14ac:dyDescent="0.25">
      <c r="A29" s="93"/>
      <c r="B29" s="89"/>
      <c r="C29" s="89"/>
      <c r="D29" s="95"/>
      <c r="E29" s="95"/>
      <c r="F29" s="96"/>
      <c r="G29" s="97"/>
      <c r="H29" s="96"/>
      <c r="I29" s="97"/>
      <c r="J29" s="96"/>
      <c r="K29" s="97"/>
      <c r="L29" s="96"/>
      <c r="M29" s="97"/>
      <c r="N29" s="96"/>
      <c r="O29" s="97"/>
    </row>
    <row r="30" spans="1:19" x14ac:dyDescent="0.25">
      <c r="A30" s="88"/>
      <c r="B30" s="89"/>
      <c r="C30" s="89"/>
      <c r="D30" s="90"/>
      <c r="E30" s="90"/>
      <c r="F30" s="91"/>
      <c r="G30" s="92"/>
      <c r="H30" s="91"/>
      <c r="I30" s="92"/>
      <c r="J30" s="91"/>
      <c r="K30" s="92"/>
      <c r="L30" s="91"/>
      <c r="M30" s="92"/>
      <c r="N30" s="91"/>
      <c r="O30" s="92"/>
    </row>
    <row r="31" spans="1:19" x14ac:dyDescent="0.25">
      <c r="A31" s="88"/>
      <c r="B31" s="89"/>
      <c r="C31" s="89"/>
      <c r="D31" s="90"/>
      <c r="E31" s="90"/>
      <c r="F31" s="91"/>
      <c r="G31" s="92"/>
      <c r="H31" s="91"/>
      <c r="I31" s="92"/>
      <c r="J31" s="91"/>
      <c r="K31" s="92"/>
      <c r="L31" s="91"/>
      <c r="M31" s="92"/>
      <c r="N31" s="91"/>
      <c r="O31" s="92"/>
    </row>
    <row r="32" spans="1:19" x14ac:dyDescent="0.25">
      <c r="A32" s="88"/>
      <c r="B32" s="89"/>
      <c r="C32" s="89"/>
      <c r="D32" s="90"/>
      <c r="E32" s="90"/>
      <c r="F32" s="91"/>
      <c r="G32" s="92"/>
      <c r="H32" s="91"/>
      <c r="I32" s="92"/>
      <c r="J32" s="91"/>
      <c r="K32" s="92"/>
      <c r="L32" s="91"/>
      <c r="M32" s="92"/>
      <c r="N32" s="91"/>
      <c r="O32" s="92"/>
    </row>
    <row r="33" spans="1:15" x14ac:dyDescent="0.25">
      <c r="A33" s="88"/>
      <c r="B33" s="89"/>
      <c r="C33" s="89"/>
      <c r="D33" s="90"/>
      <c r="E33" s="90"/>
      <c r="F33" s="91"/>
      <c r="G33" s="92"/>
      <c r="H33" s="91"/>
      <c r="I33" s="92"/>
      <c r="J33" s="91"/>
      <c r="K33" s="92"/>
      <c r="L33" s="91"/>
      <c r="M33" s="92"/>
      <c r="N33" s="91"/>
      <c r="O33" s="92"/>
    </row>
    <row r="34" spans="1:15" x14ac:dyDescent="0.25">
      <c r="A34" s="88"/>
      <c r="B34" s="89"/>
      <c r="C34" s="89"/>
      <c r="D34" s="90"/>
      <c r="E34" s="90"/>
      <c r="F34" s="91"/>
      <c r="G34" s="92"/>
      <c r="H34" s="91"/>
      <c r="I34" s="92"/>
      <c r="J34" s="91"/>
      <c r="K34" s="92"/>
      <c r="L34" s="91"/>
      <c r="M34" s="92"/>
      <c r="N34" s="91"/>
      <c r="O34" s="92"/>
    </row>
    <row r="35" spans="1:15" x14ac:dyDescent="0.25">
      <c r="A35" s="88"/>
      <c r="B35" s="89"/>
      <c r="C35" s="89"/>
      <c r="D35" s="90"/>
      <c r="E35" s="90"/>
      <c r="F35" s="91"/>
      <c r="G35" s="92"/>
      <c r="H35" s="91"/>
      <c r="I35" s="92"/>
      <c r="J35" s="91"/>
      <c r="K35" s="92"/>
      <c r="L35" s="91"/>
      <c r="M35" s="92"/>
      <c r="N35" s="91"/>
      <c r="O35" s="92"/>
    </row>
    <row r="36" spans="1:15" x14ac:dyDescent="0.25">
      <c r="A36" s="88"/>
      <c r="B36" s="89"/>
      <c r="C36" s="89"/>
      <c r="D36" s="90"/>
      <c r="E36" s="90"/>
      <c r="F36" s="91"/>
      <c r="G36" s="92"/>
      <c r="H36" s="91"/>
      <c r="I36" s="92"/>
      <c r="J36" s="91"/>
      <c r="K36" s="92"/>
      <c r="L36" s="91"/>
      <c r="M36" s="92"/>
      <c r="N36" s="91"/>
      <c r="O36" s="92"/>
    </row>
    <row r="37" spans="1:15" x14ac:dyDescent="0.25">
      <c r="A37" s="88"/>
      <c r="B37" s="89"/>
      <c r="C37" s="89"/>
      <c r="D37" s="90"/>
      <c r="E37" s="90"/>
      <c r="F37" s="91"/>
      <c r="G37" s="92"/>
      <c r="H37" s="91"/>
      <c r="I37" s="92"/>
      <c r="J37" s="91"/>
      <c r="K37" s="92"/>
      <c r="L37" s="91"/>
      <c r="M37" s="92"/>
      <c r="N37" s="91"/>
      <c r="O37" s="92"/>
    </row>
    <row r="38" spans="1:15" x14ac:dyDescent="0.25">
      <c r="A38" s="98"/>
      <c r="B38" s="99"/>
      <c r="C38" s="99"/>
      <c r="D38" s="100"/>
      <c r="E38" s="100"/>
      <c r="F38" s="101"/>
      <c r="G38" s="102"/>
      <c r="H38" s="101"/>
      <c r="I38" s="102"/>
      <c r="J38" s="101"/>
      <c r="K38" s="102"/>
      <c r="L38" s="101"/>
      <c r="M38" s="102"/>
      <c r="N38" s="101"/>
      <c r="O38" s="102"/>
    </row>
    <row r="39" spans="1:15" x14ac:dyDescent="0.25">
      <c r="A39" s="98" t="s">
        <v>0</v>
      </c>
      <c r="B39" s="99">
        <f>SUM(B27:B38)/11</f>
        <v>0</v>
      </c>
      <c r="C39" s="99">
        <f>SUM(C27:C38)/11</f>
        <v>0</v>
      </c>
      <c r="D39" s="100">
        <f>SUM(D27:D38)</f>
        <v>0</v>
      </c>
      <c r="E39" s="100">
        <f>SUM(E27:E38)</f>
        <v>0</v>
      </c>
      <c r="F39" s="103">
        <f>SUM(F27:F38)</f>
        <v>0</v>
      </c>
      <c r="G39" s="102">
        <f>SUM(G27:G38)/11</f>
        <v>0</v>
      </c>
      <c r="H39" s="101">
        <f>SUM(H35:H38)</f>
        <v>0</v>
      </c>
      <c r="I39" s="102">
        <f>SUM(I34:I38)/2</f>
        <v>0</v>
      </c>
      <c r="J39" s="101">
        <f>SUM(J27:J38)</f>
        <v>0</v>
      </c>
      <c r="K39" s="102">
        <f>SUM(K27:K38)/6</f>
        <v>0</v>
      </c>
      <c r="L39" s="101">
        <f>SUM(L27:L38)</f>
        <v>0</v>
      </c>
      <c r="M39" s="102">
        <f>SUM(M27:M38)/5</f>
        <v>0</v>
      </c>
      <c r="N39" s="101">
        <f>SUM(N27:N38)</f>
        <v>0</v>
      </c>
      <c r="O39" s="102">
        <f>SUM(O27:O38)/6</f>
        <v>0</v>
      </c>
    </row>
  </sheetData>
  <mergeCells count="5">
    <mergeCell ref="F25:G25"/>
    <mergeCell ref="H25:I25"/>
    <mergeCell ref="J25:K25"/>
    <mergeCell ref="L25:M25"/>
    <mergeCell ref="N25:O25"/>
  </mergeCells>
  <hyperlinks>
    <hyperlink ref="A2" location="TOC!A1" display="Back to TOC"/>
  </hyperlinks>
  <pageMargins left="0.7" right="0.7" top="0.75" bottom="0.75" header="0.3" footer="0.3"/>
  <pageSetup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zoomScaleNormal="100" workbookViewId="0">
      <selection activeCell="A5" sqref="A5"/>
    </sheetView>
  </sheetViews>
  <sheetFormatPr defaultRowHeight="15" x14ac:dyDescent="0.25"/>
  <cols>
    <col min="1" max="1" width="22.85546875" style="9" customWidth="1"/>
    <col min="2" max="2" width="25.140625" style="10" customWidth="1"/>
    <col min="3" max="3" width="10.5703125" style="9" customWidth="1"/>
    <col min="4" max="4" width="9.7109375" style="9" customWidth="1"/>
    <col min="5" max="5" width="9.140625" style="9"/>
    <col min="6" max="6" width="26" style="9" customWidth="1"/>
    <col min="7" max="16384" width="9.140625" style="9"/>
  </cols>
  <sheetData>
    <row r="1" spans="1:6" ht="18.75" x14ac:dyDescent="0.25">
      <c r="A1" s="23" t="s">
        <v>71</v>
      </c>
    </row>
    <row r="2" spans="1:6" x14ac:dyDescent="0.25">
      <c r="A2" s="7" t="s">
        <v>207</v>
      </c>
    </row>
    <row r="3" spans="1:6" x14ac:dyDescent="0.25">
      <c r="A3" s="22" t="s">
        <v>69</v>
      </c>
    </row>
    <row r="4" spans="1:6" x14ac:dyDescent="0.25">
      <c r="A4" s="9" t="s">
        <v>213</v>
      </c>
    </row>
    <row r="5" spans="1:6" x14ac:dyDescent="0.25">
      <c r="A5" s="9" t="s">
        <v>68</v>
      </c>
    </row>
    <row r="6" spans="1:6" s="11" customFormat="1" ht="12.75" x14ac:dyDescent="0.2">
      <c r="A6" s="15"/>
      <c r="B6" s="14"/>
    </row>
    <row r="7" spans="1:6" s="11" customFormat="1" ht="42.75" customHeight="1" x14ac:dyDescent="0.2">
      <c r="A7" s="19" t="s">
        <v>67</v>
      </c>
      <c r="B7" s="21" t="s">
        <v>66</v>
      </c>
      <c r="C7" s="20" t="s">
        <v>65</v>
      </c>
      <c r="D7" s="20" t="s">
        <v>64</v>
      </c>
      <c r="E7" s="19" t="s">
        <v>63</v>
      </c>
      <c r="F7" s="19" t="s">
        <v>62</v>
      </c>
    </row>
    <row r="8" spans="1:6" s="11" customFormat="1" ht="12.75" x14ac:dyDescent="0.2">
      <c r="A8" s="16"/>
      <c r="B8" s="18"/>
      <c r="F8" s="11" t="s">
        <v>61</v>
      </c>
    </row>
    <row r="9" spans="1:6" s="11" customFormat="1" ht="12.75" x14ac:dyDescent="0.2">
      <c r="A9" s="15"/>
      <c r="B9" s="14"/>
    </row>
    <row r="10" spans="1:6" s="11" customFormat="1" ht="12.75" x14ac:dyDescent="0.2">
      <c r="A10" s="15"/>
      <c r="B10" s="14"/>
    </row>
    <row r="11" spans="1:6" s="11" customFormat="1" ht="12.75" x14ac:dyDescent="0.2">
      <c r="A11" s="15"/>
      <c r="B11" s="14"/>
    </row>
    <row r="12" spans="1:6" s="11" customFormat="1" ht="12.75" x14ac:dyDescent="0.2">
      <c r="A12" s="15"/>
      <c r="B12" s="14"/>
    </row>
    <row r="13" spans="1:6" s="11" customFormat="1" ht="12.75" x14ac:dyDescent="0.2">
      <c r="A13" s="15"/>
      <c r="B13" s="14"/>
    </row>
    <row r="14" spans="1:6" s="11" customFormat="1" ht="12.75" x14ac:dyDescent="0.2">
      <c r="A14" s="15"/>
      <c r="B14" s="14"/>
    </row>
    <row r="15" spans="1:6" s="11" customFormat="1" ht="12.75" x14ac:dyDescent="0.2">
      <c r="A15" s="15"/>
      <c r="B15" s="14"/>
    </row>
    <row r="16" spans="1:6" s="11" customFormat="1" ht="12.75" x14ac:dyDescent="0.2">
      <c r="A16" s="15"/>
      <c r="B16" s="14"/>
    </row>
    <row r="17" spans="1:2" s="11" customFormat="1" ht="12.75" x14ac:dyDescent="0.2">
      <c r="A17" s="16"/>
      <c r="B17" s="17"/>
    </row>
    <row r="18" spans="1:2" s="11" customFormat="1" ht="12.75" x14ac:dyDescent="0.2">
      <c r="A18" s="15"/>
      <c r="B18" s="14"/>
    </row>
    <row r="19" spans="1:2" s="11" customFormat="1" ht="12.75" x14ac:dyDescent="0.2">
      <c r="A19" s="15"/>
      <c r="B19" s="14"/>
    </row>
    <row r="20" spans="1:2" s="11" customFormat="1" ht="12.75" x14ac:dyDescent="0.2">
      <c r="A20" s="15"/>
      <c r="B20" s="14"/>
    </row>
    <row r="21" spans="1:2" s="11" customFormat="1" ht="12.75" x14ac:dyDescent="0.2">
      <c r="A21" s="15"/>
      <c r="B21" s="14"/>
    </row>
    <row r="22" spans="1:2" s="11" customFormat="1" ht="12.75" x14ac:dyDescent="0.2">
      <c r="A22" s="16"/>
      <c r="B22" s="12"/>
    </row>
    <row r="23" spans="1:2" s="11" customFormat="1" ht="12.75" x14ac:dyDescent="0.2">
      <c r="A23" s="15"/>
      <c r="B23" s="14"/>
    </row>
    <row r="24" spans="1:2" s="11" customFormat="1" ht="12.75" x14ac:dyDescent="0.2">
      <c r="A24" s="15"/>
      <c r="B24" s="14"/>
    </row>
    <row r="25" spans="1:2" s="11" customFormat="1" ht="12.75" x14ac:dyDescent="0.2">
      <c r="A25" s="15"/>
      <c r="B25" s="14"/>
    </row>
    <row r="26" spans="1:2" s="11" customFormat="1" ht="12.75" x14ac:dyDescent="0.2">
      <c r="A26" s="15"/>
      <c r="B26" s="14"/>
    </row>
    <row r="27" spans="1:2" s="11" customFormat="1" ht="12.75" x14ac:dyDescent="0.2">
      <c r="A27" s="15"/>
      <c r="B27" s="14"/>
    </row>
    <row r="28" spans="1:2" s="11" customFormat="1" ht="12.75" x14ac:dyDescent="0.2">
      <c r="A28" s="16"/>
      <c r="B28" s="12"/>
    </row>
    <row r="29" spans="1:2" s="11" customFormat="1" ht="12.75" x14ac:dyDescent="0.2">
      <c r="A29" s="15"/>
      <c r="B29" s="17"/>
    </row>
    <row r="30" spans="1:2" s="11" customFormat="1" ht="12.75" x14ac:dyDescent="0.2">
      <c r="A30" s="15"/>
      <c r="B30" s="14"/>
    </row>
    <row r="31" spans="1:2" s="11" customFormat="1" ht="12.75" x14ac:dyDescent="0.2">
      <c r="A31" s="15"/>
      <c r="B31" s="14"/>
    </row>
    <row r="32" spans="1:2" s="11" customFormat="1" ht="12.75" x14ac:dyDescent="0.2">
      <c r="A32" s="15"/>
      <c r="B32" s="14"/>
    </row>
    <row r="33" spans="1:2" s="11" customFormat="1" ht="12.75" x14ac:dyDescent="0.2">
      <c r="A33" s="15"/>
      <c r="B33" s="14"/>
    </row>
    <row r="34" spans="1:2" s="11" customFormat="1" ht="12.75" x14ac:dyDescent="0.2">
      <c r="A34" s="15"/>
      <c r="B34" s="14"/>
    </row>
    <row r="35" spans="1:2" s="11" customFormat="1" ht="12.75" x14ac:dyDescent="0.2">
      <c r="A35" s="15"/>
      <c r="B35" s="14"/>
    </row>
    <row r="36" spans="1:2" s="11" customFormat="1" ht="12.75" x14ac:dyDescent="0.2">
      <c r="A36" s="15"/>
      <c r="B36" s="14"/>
    </row>
    <row r="37" spans="1:2" s="11" customFormat="1" ht="12.75" x14ac:dyDescent="0.2">
      <c r="A37" s="15"/>
      <c r="B37" s="14"/>
    </row>
    <row r="38" spans="1:2" s="11" customFormat="1" ht="12.75" x14ac:dyDescent="0.2">
      <c r="A38" s="15"/>
      <c r="B38" s="14"/>
    </row>
    <row r="39" spans="1:2" s="11" customFormat="1" ht="12.75" x14ac:dyDescent="0.2">
      <c r="A39" s="15"/>
      <c r="B39" s="14"/>
    </row>
    <row r="40" spans="1:2" s="11" customFormat="1" ht="12.75" x14ac:dyDescent="0.2">
      <c r="A40" s="15"/>
      <c r="B40" s="14"/>
    </row>
    <row r="41" spans="1:2" s="11" customFormat="1" ht="12.75" x14ac:dyDescent="0.2">
      <c r="A41" s="15"/>
      <c r="B41" s="14"/>
    </row>
    <row r="42" spans="1:2" s="11" customFormat="1" ht="12.75" x14ac:dyDescent="0.2">
      <c r="A42" s="15"/>
      <c r="B42" s="14"/>
    </row>
    <row r="43" spans="1:2" s="11" customFormat="1" ht="12.75" x14ac:dyDescent="0.2">
      <c r="A43" s="15"/>
      <c r="B43" s="14"/>
    </row>
    <row r="44" spans="1:2" s="11" customFormat="1" ht="12.75" x14ac:dyDescent="0.2">
      <c r="A44" s="15"/>
      <c r="B44" s="14"/>
    </row>
    <row r="45" spans="1:2" s="11" customFormat="1" ht="12.75" x14ac:dyDescent="0.2">
      <c r="A45" s="15"/>
      <c r="B45" s="14"/>
    </row>
    <row r="46" spans="1:2" s="11" customFormat="1" ht="12.75" x14ac:dyDescent="0.2">
      <c r="A46" s="16"/>
      <c r="B46" s="17"/>
    </row>
    <row r="47" spans="1:2" s="11" customFormat="1" ht="12.75" x14ac:dyDescent="0.2">
      <c r="A47" s="15"/>
      <c r="B47" s="14"/>
    </row>
    <row r="48" spans="1:2" s="11" customFormat="1" ht="12.75" x14ac:dyDescent="0.2">
      <c r="A48" s="15"/>
      <c r="B48" s="14"/>
    </row>
    <row r="49" spans="1:2" s="11" customFormat="1" ht="12.75" x14ac:dyDescent="0.2">
      <c r="A49" s="15"/>
      <c r="B49" s="14"/>
    </row>
    <row r="50" spans="1:2" s="11" customFormat="1" ht="12.75" x14ac:dyDescent="0.2">
      <c r="A50" s="15"/>
      <c r="B50" s="14"/>
    </row>
    <row r="51" spans="1:2" s="11" customFormat="1" ht="12.75" x14ac:dyDescent="0.2">
      <c r="A51" s="15"/>
      <c r="B51" s="14"/>
    </row>
    <row r="52" spans="1:2" s="11" customFormat="1" ht="12.75" x14ac:dyDescent="0.2">
      <c r="A52" s="15"/>
      <c r="B52" s="14"/>
    </row>
    <row r="53" spans="1:2" s="11" customFormat="1" ht="12.75" x14ac:dyDescent="0.2">
      <c r="A53" s="15"/>
      <c r="B53" s="14"/>
    </row>
    <row r="54" spans="1:2" s="11" customFormat="1" ht="12.75" x14ac:dyDescent="0.2">
      <c r="A54" s="15"/>
      <c r="B54" s="14"/>
    </row>
    <row r="55" spans="1:2" s="11" customFormat="1" ht="12.75" x14ac:dyDescent="0.2">
      <c r="A55" s="15"/>
      <c r="B55" s="14"/>
    </row>
    <row r="56" spans="1:2" s="11" customFormat="1" ht="12.75" x14ac:dyDescent="0.2">
      <c r="A56" s="15"/>
      <c r="B56" s="14"/>
    </row>
    <row r="57" spans="1:2" s="11" customFormat="1" ht="12.75" x14ac:dyDescent="0.2">
      <c r="A57" s="15"/>
      <c r="B57" s="14"/>
    </row>
    <row r="58" spans="1:2" s="11" customFormat="1" ht="12.75" x14ac:dyDescent="0.2">
      <c r="A58" s="15"/>
      <c r="B58" s="14"/>
    </row>
    <row r="59" spans="1:2" s="11" customFormat="1" ht="12.75" x14ac:dyDescent="0.2">
      <c r="A59" s="15"/>
      <c r="B59" s="14"/>
    </row>
    <row r="60" spans="1:2" s="11" customFormat="1" ht="12.75" x14ac:dyDescent="0.2">
      <c r="A60" s="15"/>
      <c r="B60" s="14"/>
    </row>
    <row r="61" spans="1:2" s="11" customFormat="1" ht="12.75" x14ac:dyDescent="0.2">
      <c r="A61" s="15"/>
      <c r="B61" s="14"/>
    </row>
    <row r="62" spans="1:2" s="11" customFormat="1" ht="12.75" x14ac:dyDescent="0.2">
      <c r="A62" s="15"/>
      <c r="B62" s="14"/>
    </row>
    <row r="63" spans="1:2" s="11" customFormat="1" ht="12.75" x14ac:dyDescent="0.2">
      <c r="A63" s="15"/>
      <c r="B63" s="14"/>
    </row>
    <row r="64" spans="1:2" s="11" customFormat="1" ht="12.75" x14ac:dyDescent="0.2">
      <c r="A64" s="16"/>
      <c r="B64" s="17"/>
    </row>
    <row r="65" spans="1:2" s="11" customFormat="1" ht="12.75" x14ac:dyDescent="0.2">
      <c r="A65" s="15"/>
      <c r="B65" s="14"/>
    </row>
    <row r="66" spans="1:2" s="11" customFormat="1" ht="12.75" x14ac:dyDescent="0.2">
      <c r="A66" s="15"/>
      <c r="B66" s="14"/>
    </row>
    <row r="67" spans="1:2" s="11" customFormat="1" ht="12.75" x14ac:dyDescent="0.2">
      <c r="A67" s="15"/>
      <c r="B67" s="14"/>
    </row>
    <row r="68" spans="1:2" s="11" customFormat="1" ht="12.75" x14ac:dyDescent="0.2">
      <c r="A68" s="15"/>
      <c r="B68" s="14"/>
    </row>
    <row r="69" spans="1:2" s="11" customFormat="1" ht="12.75" x14ac:dyDescent="0.2">
      <c r="A69" s="15"/>
      <c r="B69" s="14"/>
    </row>
    <row r="70" spans="1:2" s="11" customFormat="1" ht="12.75" x14ac:dyDescent="0.2">
      <c r="A70" s="15"/>
      <c r="B70" s="14"/>
    </row>
    <row r="71" spans="1:2" s="11" customFormat="1" ht="12.75" x14ac:dyDescent="0.2">
      <c r="A71" s="15"/>
      <c r="B71" s="14"/>
    </row>
    <row r="72" spans="1:2" s="11" customFormat="1" ht="12.75" x14ac:dyDescent="0.2">
      <c r="A72" s="15"/>
      <c r="B72" s="14"/>
    </row>
    <row r="73" spans="1:2" s="11" customFormat="1" ht="12.75" x14ac:dyDescent="0.2">
      <c r="A73" s="15"/>
      <c r="B73" s="14"/>
    </row>
    <row r="74" spans="1:2" s="11" customFormat="1" ht="12.75" x14ac:dyDescent="0.2">
      <c r="A74" s="15"/>
      <c r="B74" s="14"/>
    </row>
    <row r="75" spans="1:2" s="11" customFormat="1" ht="12.75" x14ac:dyDescent="0.2">
      <c r="A75" s="15"/>
      <c r="B75" s="14"/>
    </row>
    <row r="76" spans="1:2" s="11" customFormat="1" ht="12.75" x14ac:dyDescent="0.2">
      <c r="A76" s="15"/>
      <c r="B76" s="14"/>
    </row>
    <row r="77" spans="1:2" s="11" customFormat="1" ht="12.75" x14ac:dyDescent="0.2">
      <c r="A77" s="16"/>
      <c r="B77" s="17"/>
    </row>
    <row r="78" spans="1:2" s="11" customFormat="1" ht="12.75" x14ac:dyDescent="0.2">
      <c r="A78" s="15"/>
      <c r="B78" s="14"/>
    </row>
    <row r="79" spans="1:2" s="11" customFormat="1" ht="12.75" x14ac:dyDescent="0.2">
      <c r="A79" s="15"/>
      <c r="B79" s="14"/>
    </row>
    <row r="80" spans="1:2" s="11" customFormat="1" ht="12.75" x14ac:dyDescent="0.2">
      <c r="A80" s="15"/>
      <c r="B80" s="14"/>
    </row>
    <row r="81" spans="1:2" s="11" customFormat="1" ht="12.75" x14ac:dyDescent="0.2">
      <c r="A81" s="15"/>
      <c r="B81" s="14"/>
    </row>
    <row r="82" spans="1:2" s="11" customFormat="1" ht="12.75" x14ac:dyDescent="0.2">
      <c r="A82" s="15"/>
      <c r="B82" s="14"/>
    </row>
    <row r="83" spans="1:2" s="11" customFormat="1" ht="12.75" x14ac:dyDescent="0.2">
      <c r="A83" s="15"/>
      <c r="B83" s="14"/>
    </row>
    <row r="84" spans="1:2" s="11" customFormat="1" ht="12.75" x14ac:dyDescent="0.2">
      <c r="A84" s="13"/>
      <c r="B84" s="14"/>
    </row>
    <row r="85" spans="1:2" s="11" customFormat="1" ht="12.75" x14ac:dyDescent="0.2">
      <c r="A85" s="13"/>
      <c r="B85" s="14"/>
    </row>
    <row r="86" spans="1:2" s="11" customFormat="1" ht="12.75" x14ac:dyDescent="0.2">
      <c r="A86" s="13"/>
      <c r="B86" s="14"/>
    </row>
    <row r="87" spans="1:2" s="11" customFormat="1" ht="12.75" x14ac:dyDescent="0.2">
      <c r="A87" s="13"/>
      <c r="B87" s="14"/>
    </row>
    <row r="88" spans="1:2" s="11" customFormat="1" ht="12.75" x14ac:dyDescent="0.2">
      <c r="A88" s="16"/>
      <c r="B88" s="17"/>
    </row>
    <row r="89" spans="1:2" s="11" customFormat="1" ht="12.75" x14ac:dyDescent="0.2">
      <c r="A89" s="15"/>
      <c r="B89" s="14"/>
    </row>
    <row r="90" spans="1:2" s="11" customFormat="1" ht="12.75" x14ac:dyDescent="0.2">
      <c r="A90" s="15"/>
      <c r="B90" s="14"/>
    </row>
    <row r="91" spans="1:2" s="11" customFormat="1" ht="12.75" x14ac:dyDescent="0.2">
      <c r="A91" s="15"/>
      <c r="B91" s="14"/>
    </row>
    <row r="92" spans="1:2" s="11" customFormat="1" ht="12.75" x14ac:dyDescent="0.2">
      <c r="A92" s="15"/>
      <c r="B92" s="14"/>
    </row>
    <row r="93" spans="1:2" s="11" customFormat="1" ht="12.75" x14ac:dyDescent="0.2">
      <c r="A93" s="15"/>
      <c r="B93" s="14"/>
    </row>
    <row r="94" spans="1:2" s="11" customFormat="1" ht="12.75" x14ac:dyDescent="0.2">
      <c r="A94" s="15"/>
      <c r="B94" s="14"/>
    </row>
    <row r="95" spans="1:2" s="11" customFormat="1" ht="12.75" x14ac:dyDescent="0.2">
      <c r="A95" s="15"/>
      <c r="B95" s="14"/>
    </row>
    <row r="96" spans="1:2" s="11" customFormat="1" ht="12.75" x14ac:dyDescent="0.2">
      <c r="A96" s="16"/>
      <c r="B96" s="14"/>
    </row>
    <row r="97" spans="1:2" s="11" customFormat="1" ht="12.75" x14ac:dyDescent="0.2">
      <c r="A97" s="15"/>
      <c r="B97" s="14"/>
    </row>
    <row r="98" spans="1:2" s="11" customFormat="1" ht="12.75" x14ac:dyDescent="0.2">
      <c r="A98" s="15"/>
      <c r="B98" s="14"/>
    </row>
    <row r="99" spans="1:2" s="11" customFormat="1" ht="12.75" x14ac:dyDescent="0.2">
      <c r="A99" s="15"/>
      <c r="B99" s="14"/>
    </row>
    <row r="100" spans="1:2" s="11" customFormat="1" ht="12.75" x14ac:dyDescent="0.2">
      <c r="A100" s="16"/>
      <c r="B100" s="14"/>
    </row>
    <row r="101" spans="1:2" s="11" customFormat="1" ht="12.75" x14ac:dyDescent="0.2">
      <c r="A101" s="15"/>
      <c r="B101" s="14"/>
    </row>
    <row r="102" spans="1:2" s="11" customFormat="1" ht="12.75" x14ac:dyDescent="0.2">
      <c r="A102" s="15"/>
      <c r="B102" s="14"/>
    </row>
    <row r="103" spans="1:2" s="11" customFormat="1" ht="12.75" x14ac:dyDescent="0.2">
      <c r="A103" s="15"/>
      <c r="B103" s="14"/>
    </row>
    <row r="104" spans="1:2" s="11" customFormat="1" ht="12.75" x14ac:dyDescent="0.2">
      <c r="A104" s="13"/>
      <c r="B104" s="12"/>
    </row>
    <row r="105" spans="1:2" s="11" customFormat="1" ht="12.75" x14ac:dyDescent="0.2">
      <c r="B105" s="12"/>
    </row>
    <row r="106" spans="1:2" s="11" customFormat="1" ht="12.75" x14ac:dyDescent="0.2">
      <c r="B106" s="12"/>
    </row>
    <row r="107" spans="1:2" s="11" customFormat="1" ht="12.75" x14ac:dyDescent="0.2">
      <c r="B107" s="12"/>
    </row>
    <row r="108" spans="1:2" s="11" customFormat="1" ht="12.75" x14ac:dyDescent="0.2">
      <c r="B108" s="12"/>
    </row>
  </sheetData>
  <hyperlinks>
    <hyperlink ref="A2" location="TOC!A1" display="Back to TOC"/>
  </hyperlinks>
  <pageMargins left="0.37" right="0.3" top="0.75" bottom="0.75" header="0.3" footer="0.3"/>
  <pageSetup paperSize="5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15" zoomScaleNormal="115" workbookViewId="0">
      <selection activeCell="E26" sqref="E26"/>
    </sheetView>
  </sheetViews>
  <sheetFormatPr defaultRowHeight="15" x14ac:dyDescent="0.25"/>
  <cols>
    <col min="1" max="1" width="6.5703125" style="9" customWidth="1"/>
    <col min="2" max="2" width="34.42578125" style="9" customWidth="1"/>
    <col min="3" max="9" width="10.7109375" style="9" customWidth="1"/>
    <col min="10" max="16384" width="9.140625" style="9"/>
  </cols>
  <sheetData>
    <row r="1" spans="1:9" s="11" customFormat="1" ht="12.75" x14ac:dyDescent="0.2">
      <c r="A1" s="24" t="s">
        <v>72</v>
      </c>
      <c r="B1" s="25" t="s">
        <v>73</v>
      </c>
    </row>
    <row r="2" spans="1:9" s="11" customFormat="1" x14ac:dyDescent="0.25">
      <c r="A2" s="7" t="s">
        <v>207</v>
      </c>
    </row>
    <row r="3" spans="1:9" s="11" customFormat="1" x14ac:dyDescent="0.25">
      <c r="A3" s="7"/>
      <c r="B3" s="25" t="s">
        <v>211</v>
      </c>
    </row>
    <row r="4" spans="1:9" s="11" customFormat="1" ht="12.75" x14ac:dyDescent="0.2">
      <c r="B4" s="11" t="s">
        <v>74</v>
      </c>
    </row>
    <row r="5" spans="1:9" s="11" customFormat="1" ht="12.75" customHeight="1" x14ac:dyDescent="0.2">
      <c r="B5" s="182" t="s">
        <v>75</v>
      </c>
      <c r="C5" s="183" t="s">
        <v>29</v>
      </c>
      <c r="D5" s="39" t="s">
        <v>297</v>
      </c>
      <c r="E5" s="184" t="s">
        <v>76</v>
      </c>
      <c r="F5" s="183" t="s">
        <v>77</v>
      </c>
      <c r="G5" s="184" t="s">
        <v>78</v>
      </c>
      <c r="H5" s="184" t="s">
        <v>79</v>
      </c>
      <c r="I5" s="184" t="s">
        <v>80</v>
      </c>
    </row>
    <row r="6" spans="1:9" s="11" customFormat="1" ht="12.75" x14ac:dyDescent="0.2">
      <c r="B6" s="182"/>
      <c r="C6" s="183"/>
      <c r="D6" s="170" t="s">
        <v>296</v>
      </c>
      <c r="E6" s="185"/>
      <c r="F6" s="183"/>
      <c r="G6" s="185"/>
      <c r="H6" s="185"/>
      <c r="I6" s="185"/>
    </row>
    <row r="7" spans="1:9" s="11" customFormat="1" ht="12.75" x14ac:dyDescent="0.2">
      <c r="B7" s="26"/>
      <c r="C7" s="26">
        <v>100</v>
      </c>
      <c r="D7" s="26"/>
      <c r="E7" s="27"/>
      <c r="F7" s="27"/>
      <c r="G7" s="27"/>
      <c r="H7" s="27"/>
      <c r="I7" s="27"/>
    </row>
    <row r="8" spans="1:9" s="11" customFormat="1" ht="12.75" x14ac:dyDescent="0.2">
      <c r="B8" s="26"/>
      <c r="C8" s="26">
        <v>200</v>
      </c>
      <c r="D8" s="26"/>
      <c r="E8" s="27"/>
      <c r="F8" s="27"/>
      <c r="G8" s="27"/>
      <c r="H8" s="27"/>
      <c r="I8" s="27"/>
    </row>
    <row r="9" spans="1:9" s="11" customFormat="1" ht="12.75" x14ac:dyDescent="0.2">
      <c r="B9" s="28"/>
      <c r="C9" s="29">
        <v>300</v>
      </c>
      <c r="D9" s="29"/>
      <c r="E9" s="30"/>
      <c r="F9" s="31"/>
      <c r="G9" s="31"/>
      <c r="H9" s="31"/>
      <c r="I9" s="31"/>
    </row>
    <row r="10" spans="1:9" s="11" customFormat="1" ht="12.75" x14ac:dyDescent="0.2">
      <c r="B10" s="28"/>
      <c r="C10" s="29">
        <v>400</v>
      </c>
      <c r="D10" s="29"/>
      <c r="E10" s="30"/>
      <c r="F10" s="31"/>
      <c r="G10" s="31"/>
      <c r="H10" s="31"/>
      <c r="I10" s="31"/>
    </row>
    <row r="11" spans="1:9" s="11" customFormat="1" ht="12.75" x14ac:dyDescent="0.2">
      <c r="B11" s="28"/>
      <c r="C11" s="171">
        <v>500</v>
      </c>
      <c r="D11" s="171"/>
      <c r="E11" s="35"/>
      <c r="F11" s="172"/>
      <c r="G11" s="31"/>
      <c r="H11" s="31"/>
      <c r="I11" s="31"/>
    </row>
    <row r="12" spans="1:9" s="11" customFormat="1" ht="12.75" x14ac:dyDescent="0.2">
      <c r="B12" s="28"/>
      <c r="C12" s="171">
        <v>600</v>
      </c>
      <c r="D12" s="171"/>
      <c r="E12" s="35"/>
      <c r="F12" s="172"/>
      <c r="G12" s="31"/>
      <c r="H12" s="31"/>
      <c r="I12" s="31"/>
    </row>
    <row r="13" spans="1:9" s="11" customFormat="1" ht="12.75" x14ac:dyDescent="0.2">
      <c r="B13" s="28"/>
      <c r="C13" s="171">
        <v>700</v>
      </c>
      <c r="D13" s="171"/>
      <c r="E13" s="35"/>
      <c r="F13" s="172"/>
      <c r="G13" s="31"/>
      <c r="H13" s="31"/>
      <c r="I13" s="31"/>
    </row>
    <row r="14" spans="1:9" s="11" customFormat="1" ht="12.75" x14ac:dyDescent="0.2">
      <c r="B14" s="28"/>
      <c r="C14" s="171">
        <v>800</v>
      </c>
      <c r="D14" s="171"/>
      <c r="E14" s="35"/>
      <c r="F14" s="172"/>
      <c r="G14" s="31"/>
      <c r="H14" s="31"/>
      <c r="I14" s="31"/>
    </row>
    <row r="15" spans="1:9" s="11" customFormat="1" ht="12.75" x14ac:dyDescent="0.2">
      <c r="B15" s="28"/>
      <c r="C15" s="171">
        <v>900</v>
      </c>
      <c r="D15" s="171"/>
      <c r="E15" s="35"/>
      <c r="F15" s="172"/>
      <c r="G15" s="31"/>
      <c r="H15" s="31"/>
      <c r="I15" s="31"/>
    </row>
    <row r="16" spans="1:9" s="11" customFormat="1" ht="12.75" x14ac:dyDescent="0.2">
      <c r="B16" s="28"/>
      <c r="C16" s="171" t="s">
        <v>298</v>
      </c>
      <c r="D16" s="171"/>
      <c r="E16" s="35"/>
      <c r="F16" s="172"/>
      <c r="G16" s="31"/>
      <c r="H16" s="31"/>
      <c r="I16" s="31"/>
    </row>
    <row r="17" spans="2:9" s="11" customFormat="1" ht="12.75" x14ac:dyDescent="0.2">
      <c r="B17" s="28"/>
      <c r="C17" s="171" t="s">
        <v>299</v>
      </c>
      <c r="D17" s="171"/>
      <c r="E17" s="35"/>
      <c r="F17" s="172"/>
      <c r="G17" s="31"/>
      <c r="H17" s="31"/>
      <c r="I17" s="31"/>
    </row>
    <row r="18" spans="2:9" s="11" customFormat="1" ht="12.75" x14ac:dyDescent="0.2">
      <c r="B18" s="28"/>
      <c r="C18" s="171" t="s">
        <v>300</v>
      </c>
      <c r="D18" s="171"/>
      <c r="E18" s="35"/>
      <c r="F18" s="172"/>
      <c r="G18" s="31"/>
      <c r="H18" s="31"/>
      <c r="I18" s="31"/>
    </row>
    <row r="19" spans="2:9" s="11" customFormat="1" ht="12.75" x14ac:dyDescent="0.2">
      <c r="B19" s="28"/>
      <c r="C19" s="173" t="s">
        <v>301</v>
      </c>
      <c r="D19" s="171"/>
      <c r="E19" s="35"/>
      <c r="F19" s="172"/>
      <c r="G19" s="31"/>
      <c r="H19" s="31"/>
      <c r="I19" s="31"/>
    </row>
    <row r="20" spans="2:9" s="11" customFormat="1" ht="12.75" x14ac:dyDescent="0.2">
      <c r="B20" s="32" t="s">
        <v>81</v>
      </c>
      <c r="C20" s="33"/>
      <c r="D20" s="33"/>
      <c r="E20" s="34"/>
      <c r="F20" s="35"/>
      <c r="G20" s="30"/>
      <c r="H20" s="36"/>
      <c r="I20" s="36"/>
    </row>
    <row r="21" spans="2:9" s="11" customFormat="1" ht="12.75" x14ac:dyDescent="0.2">
      <c r="B21" s="32" t="s">
        <v>82</v>
      </c>
      <c r="C21" s="176"/>
      <c r="D21" s="177"/>
      <c r="E21" s="177"/>
      <c r="F21" s="178"/>
      <c r="G21" s="37"/>
      <c r="H21" s="38"/>
      <c r="I21" s="38"/>
    </row>
    <row r="22" spans="2:9" s="11" customFormat="1" ht="12.75" x14ac:dyDescent="0.2">
      <c r="B22" s="32" t="s">
        <v>83</v>
      </c>
      <c r="C22" s="179"/>
      <c r="D22" s="180"/>
      <c r="E22" s="180"/>
      <c r="F22" s="181"/>
      <c r="G22" s="37"/>
      <c r="H22" s="38"/>
      <c r="I22" s="38"/>
    </row>
    <row r="23" spans="2:9" s="11" customFormat="1" ht="12.75" x14ac:dyDescent="0.2"/>
  </sheetData>
  <mergeCells count="8">
    <mergeCell ref="G5:G6"/>
    <mergeCell ref="H5:H6"/>
    <mergeCell ref="I5:I6"/>
    <mergeCell ref="C21:F22"/>
    <mergeCell ref="B5:B6"/>
    <mergeCell ref="C5:C6"/>
    <mergeCell ref="E5:E6"/>
    <mergeCell ref="F5:F6"/>
  </mergeCells>
  <hyperlinks>
    <hyperlink ref="A2" location="TOC!A1" display="Back to TOC"/>
  </hyperlink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sqref="A1:XFD1048576"/>
    </sheetView>
  </sheetViews>
  <sheetFormatPr defaultRowHeight="15" x14ac:dyDescent="0.25"/>
  <cols>
    <col min="1" max="1" width="5.85546875" style="9" customWidth="1"/>
    <col min="2" max="2" width="34.42578125" style="9" customWidth="1"/>
    <col min="3" max="3" width="10.7109375" style="9" customWidth="1"/>
    <col min="4" max="5" width="15.140625" style="105" customWidth="1"/>
    <col min="6" max="16384" width="9.140625" style="9"/>
  </cols>
  <sheetData>
    <row r="1" spans="1:5" ht="18.75" x14ac:dyDescent="0.25">
      <c r="A1" s="23" t="s">
        <v>84</v>
      </c>
    </row>
    <row r="2" spans="1:5" x14ac:dyDescent="0.25">
      <c r="A2" s="40" t="s">
        <v>207</v>
      </c>
    </row>
    <row r="3" spans="1:5" x14ac:dyDescent="0.25">
      <c r="A3" s="1"/>
      <c r="B3" s="22" t="s">
        <v>212</v>
      </c>
    </row>
    <row r="4" spans="1:5" x14ac:dyDescent="0.25">
      <c r="B4" s="9" t="s">
        <v>28</v>
      </c>
    </row>
    <row r="5" spans="1:5" x14ac:dyDescent="0.25">
      <c r="B5" s="106"/>
    </row>
    <row r="6" spans="1:5" x14ac:dyDescent="0.25">
      <c r="B6" s="106"/>
    </row>
    <row r="7" spans="1:5" x14ac:dyDescent="0.25">
      <c r="A7" s="9" t="s">
        <v>85</v>
      </c>
      <c r="B7" s="107" t="s">
        <v>86</v>
      </c>
      <c r="C7" s="108" t="s">
        <v>87</v>
      </c>
      <c r="D7" s="109" t="s">
        <v>88</v>
      </c>
      <c r="E7" s="109" t="s">
        <v>89</v>
      </c>
    </row>
    <row r="10" spans="1:5" x14ac:dyDescent="0.25">
      <c r="B10" s="110"/>
      <c r="C10" s="110"/>
    </row>
    <row r="11" spans="1:5" x14ac:dyDescent="0.25">
      <c r="B11" s="1" t="s">
        <v>0</v>
      </c>
      <c r="E11" s="105">
        <f>SUM(E8:E10)</f>
        <v>0</v>
      </c>
    </row>
    <row r="13" spans="1:5" x14ac:dyDescent="0.25">
      <c r="A13" s="9" t="s">
        <v>90</v>
      </c>
      <c r="B13" s="107" t="s">
        <v>91</v>
      </c>
      <c r="C13" s="108" t="s">
        <v>87</v>
      </c>
      <c r="D13" s="109" t="s">
        <v>88</v>
      </c>
      <c r="E13" s="109" t="s">
        <v>89</v>
      </c>
    </row>
    <row r="17" spans="1:5" x14ac:dyDescent="0.25">
      <c r="B17" s="1" t="s">
        <v>0</v>
      </c>
      <c r="E17" s="105">
        <f>SUM(E14:E16)</f>
        <v>0</v>
      </c>
    </row>
    <row r="19" spans="1:5" x14ac:dyDescent="0.25">
      <c r="A19" s="9" t="s">
        <v>92</v>
      </c>
      <c r="B19" s="107" t="s">
        <v>93</v>
      </c>
      <c r="C19" s="108" t="s">
        <v>87</v>
      </c>
      <c r="D19" s="109" t="s">
        <v>88</v>
      </c>
      <c r="E19" s="109" t="s">
        <v>89</v>
      </c>
    </row>
    <row r="24" spans="1:5" x14ac:dyDescent="0.25">
      <c r="B24" s="1" t="s">
        <v>0</v>
      </c>
      <c r="E24" s="105">
        <f>SUM(E20:E23)</f>
        <v>0</v>
      </c>
    </row>
  </sheetData>
  <hyperlinks>
    <hyperlink ref="A2" location="TOC!A1" display="Back to TOC"/>
  </hyperlinks>
  <pageMargins left="0.37" right="0.3" top="0.75" bottom="0.75" header="0.3" footer="0.3"/>
  <pageSetup fitToHeight="0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workbookViewId="0">
      <selection activeCell="E25" sqref="E25"/>
    </sheetView>
  </sheetViews>
  <sheetFormatPr defaultRowHeight="12.75" x14ac:dyDescent="0.2"/>
  <cols>
    <col min="1" max="2" width="3.140625" style="111" customWidth="1"/>
    <col min="3" max="3" width="46.42578125" style="111" customWidth="1"/>
    <col min="4" max="4" width="4.28515625" style="111" customWidth="1"/>
    <col min="5" max="5" width="19.7109375" style="111" bestFit="1" customWidth="1"/>
    <col min="6" max="16384" width="9.140625" style="111"/>
  </cols>
  <sheetData>
    <row r="1" spans="1:6" ht="15" x14ac:dyDescent="0.25">
      <c r="A1" s="187" t="s">
        <v>132</v>
      </c>
      <c r="B1" s="187"/>
      <c r="C1" s="187"/>
      <c r="D1" s="187"/>
      <c r="E1" s="187"/>
      <c r="F1" s="40" t="s">
        <v>207</v>
      </c>
    </row>
    <row r="2" spans="1:6" ht="15" x14ac:dyDescent="0.25">
      <c r="A2" s="187" t="s">
        <v>131</v>
      </c>
      <c r="B2" s="187"/>
      <c r="C2" s="187"/>
      <c r="D2" s="187"/>
      <c r="E2" s="187"/>
    </row>
    <row r="3" spans="1:6" ht="15" x14ac:dyDescent="0.25">
      <c r="A3" s="187" t="s">
        <v>130</v>
      </c>
      <c r="B3" s="187"/>
      <c r="C3" s="187"/>
      <c r="D3" s="187"/>
      <c r="E3" s="187"/>
    </row>
    <row r="4" spans="1:6" ht="2.1" customHeight="1" x14ac:dyDescent="0.25">
      <c r="A4" s="112"/>
      <c r="B4" s="112"/>
      <c r="C4" s="112"/>
      <c r="D4" s="112"/>
      <c r="E4" s="112"/>
    </row>
    <row r="5" spans="1:6" ht="15" x14ac:dyDescent="0.25">
      <c r="A5" s="113"/>
      <c r="B5" s="113"/>
      <c r="C5" s="113"/>
      <c r="D5" s="113"/>
      <c r="E5" s="113"/>
    </row>
    <row r="6" spans="1:6" ht="15" x14ac:dyDescent="0.25">
      <c r="A6" s="186" t="s">
        <v>129</v>
      </c>
      <c r="B6" s="186"/>
      <c r="C6" s="186"/>
      <c r="D6" s="186"/>
      <c r="E6" s="186"/>
    </row>
    <row r="7" spans="1:6" ht="15" x14ac:dyDescent="0.25">
      <c r="A7" s="113"/>
      <c r="B7" s="113"/>
      <c r="C7" s="113"/>
      <c r="D7" s="113"/>
      <c r="E7" s="113"/>
    </row>
    <row r="8" spans="1:6" ht="15" x14ac:dyDescent="0.25">
      <c r="A8" s="186" t="s">
        <v>128</v>
      </c>
      <c r="B8" s="186"/>
      <c r="C8" s="186"/>
      <c r="D8" s="186"/>
      <c r="E8" s="186"/>
    </row>
    <row r="9" spans="1:6" ht="15" x14ac:dyDescent="0.25">
      <c r="A9" s="114"/>
      <c r="B9" s="114"/>
      <c r="C9" s="114"/>
      <c r="D9" s="114"/>
      <c r="E9" s="114"/>
    </row>
    <row r="10" spans="1:6" ht="15" x14ac:dyDescent="0.25">
      <c r="A10" s="186" t="s">
        <v>127</v>
      </c>
      <c r="B10" s="186"/>
      <c r="C10" s="115" t="s">
        <v>126</v>
      </c>
      <c r="D10" s="115"/>
      <c r="E10" s="115"/>
    </row>
    <row r="11" spans="1:6" ht="15" x14ac:dyDescent="0.25">
      <c r="A11" s="113"/>
      <c r="B11" s="113"/>
      <c r="C11" s="113"/>
      <c r="D11" s="113"/>
      <c r="E11" s="113"/>
    </row>
    <row r="12" spans="1:6" ht="15" x14ac:dyDescent="0.25">
      <c r="A12" s="116" t="s">
        <v>125</v>
      </c>
      <c r="B12" s="186" t="s">
        <v>124</v>
      </c>
      <c r="C12" s="186"/>
      <c r="D12" s="113"/>
      <c r="E12" s="113"/>
    </row>
    <row r="13" spans="1:6" ht="15" x14ac:dyDescent="0.25">
      <c r="A13" s="113"/>
      <c r="B13" s="113"/>
      <c r="C13" s="113"/>
      <c r="D13" s="113"/>
      <c r="E13" s="113"/>
    </row>
    <row r="14" spans="1:6" ht="15" x14ac:dyDescent="0.25">
      <c r="A14" s="113"/>
      <c r="B14" s="113"/>
      <c r="C14" s="113" t="s">
        <v>123</v>
      </c>
      <c r="D14" s="113"/>
      <c r="E14" s="117">
        <v>0</v>
      </c>
    </row>
    <row r="15" spans="1:6" ht="15" x14ac:dyDescent="0.25">
      <c r="A15" s="113"/>
      <c r="B15" s="113"/>
      <c r="C15" s="113" t="s">
        <v>122</v>
      </c>
      <c r="D15" s="113"/>
      <c r="E15" s="118"/>
    </row>
    <row r="16" spans="1:6" ht="15" x14ac:dyDescent="0.25">
      <c r="A16" s="113"/>
      <c r="B16" s="113"/>
      <c r="C16" s="113"/>
      <c r="D16" s="113"/>
      <c r="E16" s="119"/>
    </row>
    <row r="17" spans="1:5" ht="15" x14ac:dyDescent="0.25">
      <c r="A17" s="113"/>
      <c r="B17" s="113"/>
    </row>
    <row r="18" spans="1:5" ht="15" x14ac:dyDescent="0.25">
      <c r="A18" s="113"/>
      <c r="B18" s="113"/>
      <c r="C18" s="113"/>
      <c r="D18" s="113"/>
      <c r="E18" s="119"/>
    </row>
    <row r="19" spans="1:5" ht="15" x14ac:dyDescent="0.25">
      <c r="A19" s="116" t="s">
        <v>121</v>
      </c>
      <c r="B19" s="186" t="s">
        <v>293</v>
      </c>
      <c r="C19" s="186"/>
      <c r="D19" s="113"/>
      <c r="E19" s="119"/>
    </row>
    <row r="20" spans="1:5" ht="15" x14ac:dyDescent="0.25">
      <c r="A20" s="113"/>
      <c r="B20" s="113"/>
      <c r="C20" s="113"/>
      <c r="D20" s="113"/>
      <c r="E20" s="119"/>
    </row>
    <row r="21" spans="1:5" ht="15" x14ac:dyDescent="0.25">
      <c r="A21" s="113"/>
      <c r="B21" s="113" t="s">
        <v>120</v>
      </c>
      <c r="C21" s="113" t="s">
        <v>119</v>
      </c>
      <c r="D21" s="113"/>
      <c r="E21" s="119">
        <v>0</v>
      </c>
    </row>
    <row r="22" spans="1:5" ht="15" x14ac:dyDescent="0.25">
      <c r="A22" s="113"/>
      <c r="B22" s="113"/>
      <c r="C22" s="113" t="s">
        <v>118</v>
      </c>
      <c r="D22" s="113"/>
    </row>
    <row r="23" spans="1:5" ht="15" x14ac:dyDescent="0.25">
      <c r="A23" s="113"/>
      <c r="B23" s="113"/>
      <c r="C23" s="113"/>
      <c r="D23" s="113"/>
      <c r="E23" s="119"/>
    </row>
    <row r="24" spans="1:5" ht="15" x14ac:dyDescent="0.25">
      <c r="A24" s="113"/>
      <c r="B24" s="113" t="s">
        <v>117</v>
      </c>
      <c r="C24" s="113" t="s">
        <v>116</v>
      </c>
      <c r="D24" s="113"/>
      <c r="E24" s="119">
        <v>0</v>
      </c>
    </row>
    <row r="25" spans="1:5" ht="15" x14ac:dyDescent="0.25">
      <c r="A25" s="113"/>
      <c r="B25" s="113"/>
      <c r="C25" s="113"/>
      <c r="D25" s="113"/>
    </row>
    <row r="26" spans="1:5" ht="15" x14ac:dyDescent="0.25">
      <c r="A26" s="113"/>
      <c r="B26" s="113" t="s">
        <v>115</v>
      </c>
      <c r="C26" s="113" t="s">
        <v>114</v>
      </c>
      <c r="D26" s="113"/>
      <c r="E26" s="119">
        <v>0</v>
      </c>
    </row>
    <row r="27" spans="1:5" ht="15" x14ac:dyDescent="0.25">
      <c r="A27" s="113"/>
      <c r="B27" s="113"/>
      <c r="C27" s="113"/>
      <c r="D27" s="113"/>
    </row>
    <row r="28" spans="1:5" ht="15" x14ac:dyDescent="0.25">
      <c r="A28" s="113"/>
      <c r="B28" s="113" t="s">
        <v>113</v>
      </c>
      <c r="C28" s="113" t="s">
        <v>112</v>
      </c>
      <c r="D28" s="113"/>
      <c r="E28" s="119">
        <v>0</v>
      </c>
    </row>
    <row r="29" spans="1:5" ht="15" x14ac:dyDescent="0.25">
      <c r="A29" s="113"/>
      <c r="B29" s="113"/>
      <c r="C29" s="113"/>
      <c r="D29" s="113"/>
      <c r="E29" s="119"/>
    </row>
    <row r="30" spans="1:5" ht="15" x14ac:dyDescent="0.25">
      <c r="A30" s="113"/>
      <c r="B30" s="113"/>
      <c r="D30" s="113"/>
      <c r="E30" s="119"/>
    </row>
    <row r="31" spans="1:5" ht="15" x14ac:dyDescent="0.25">
      <c r="A31" s="113"/>
      <c r="B31" s="113"/>
      <c r="C31" s="113" t="s">
        <v>111</v>
      </c>
      <c r="D31" s="113"/>
      <c r="E31" s="120">
        <f>SUM(E21:E28)</f>
        <v>0</v>
      </c>
    </row>
    <row r="32" spans="1:5" ht="15" x14ac:dyDescent="0.25">
      <c r="A32" s="113"/>
      <c r="B32" s="113"/>
      <c r="C32" s="113" t="s">
        <v>110</v>
      </c>
      <c r="D32" s="113"/>
      <c r="E32" s="119"/>
    </row>
    <row r="33" spans="1:5" ht="15" x14ac:dyDescent="0.25">
      <c r="A33" s="113"/>
      <c r="B33" s="113"/>
      <c r="C33" s="113"/>
      <c r="D33" s="113"/>
      <c r="E33" s="119"/>
    </row>
    <row r="34" spans="1:5" ht="15" x14ac:dyDescent="0.25">
      <c r="A34" s="116" t="s">
        <v>109</v>
      </c>
      <c r="B34" s="113"/>
      <c r="C34" s="113" t="s">
        <v>108</v>
      </c>
      <c r="D34" s="113"/>
      <c r="E34" s="119"/>
    </row>
    <row r="35" spans="1:5" ht="15" x14ac:dyDescent="0.25">
      <c r="A35" s="113"/>
      <c r="B35" s="113"/>
      <c r="C35" s="113" t="s">
        <v>107</v>
      </c>
      <c r="D35" s="113"/>
      <c r="E35" s="119"/>
    </row>
    <row r="36" spans="1:5" ht="15" x14ac:dyDescent="0.25">
      <c r="A36" s="113"/>
      <c r="B36" s="113"/>
      <c r="C36" s="113" t="s">
        <v>106</v>
      </c>
      <c r="D36" s="113"/>
      <c r="E36" s="121">
        <f>SUM(E14-E31)</f>
        <v>0</v>
      </c>
    </row>
    <row r="37" spans="1:5" ht="15" x14ac:dyDescent="0.25">
      <c r="A37" s="113"/>
      <c r="B37" s="113"/>
      <c r="C37" s="113"/>
      <c r="D37" s="113"/>
      <c r="E37" s="119"/>
    </row>
    <row r="38" spans="1:5" ht="15" x14ac:dyDescent="0.25">
      <c r="A38" s="116" t="s">
        <v>105</v>
      </c>
      <c r="B38" s="113"/>
      <c r="C38" s="113" t="s">
        <v>104</v>
      </c>
      <c r="D38" s="113"/>
      <c r="E38" s="119"/>
    </row>
    <row r="39" spans="1:5" ht="15" x14ac:dyDescent="0.25">
      <c r="A39" s="113"/>
      <c r="B39" s="113"/>
      <c r="C39" s="113" t="s">
        <v>103</v>
      </c>
      <c r="D39" s="113"/>
      <c r="E39" s="121">
        <f>SUM(E36*0.01)</f>
        <v>0</v>
      </c>
    </row>
    <row r="40" spans="1:5" ht="15" x14ac:dyDescent="0.25">
      <c r="A40" s="113"/>
      <c r="B40" s="113"/>
      <c r="C40" s="113"/>
      <c r="D40" s="113"/>
      <c r="E40" s="122"/>
    </row>
    <row r="41" spans="1:5" ht="15" x14ac:dyDescent="0.25">
      <c r="A41" s="116" t="s">
        <v>102</v>
      </c>
      <c r="B41" s="113"/>
      <c r="C41" s="113" t="s">
        <v>101</v>
      </c>
      <c r="D41" s="113"/>
      <c r="E41" s="123">
        <v>0</v>
      </c>
    </row>
    <row r="42" spans="1:5" ht="15" x14ac:dyDescent="0.25">
      <c r="A42" s="113"/>
      <c r="B42" s="113"/>
      <c r="C42" s="113" t="s">
        <v>100</v>
      </c>
      <c r="D42" s="113"/>
      <c r="E42" s="122"/>
    </row>
    <row r="43" spans="1:5" ht="15" x14ac:dyDescent="0.25">
      <c r="A43" s="113"/>
      <c r="B43" s="113"/>
      <c r="C43" s="113"/>
      <c r="D43" s="113"/>
      <c r="E43" s="122"/>
    </row>
    <row r="44" spans="1:5" ht="15" x14ac:dyDescent="0.25">
      <c r="A44" s="113"/>
      <c r="B44" s="113"/>
      <c r="C44" s="113" t="s">
        <v>99</v>
      </c>
      <c r="D44" s="113"/>
      <c r="E44" s="123">
        <f>SUM(E39+E41)</f>
        <v>0</v>
      </c>
    </row>
    <row r="45" spans="1:5" ht="15" x14ac:dyDescent="0.25">
      <c r="A45" s="113"/>
      <c r="B45" s="113"/>
      <c r="C45" s="113"/>
      <c r="D45" s="113"/>
      <c r="E45" s="122"/>
    </row>
    <row r="46" spans="1:5" ht="15" x14ac:dyDescent="0.25">
      <c r="A46" s="113"/>
      <c r="B46" s="113"/>
      <c r="C46" s="113"/>
      <c r="D46" s="113"/>
      <c r="E46" s="122"/>
    </row>
    <row r="47" spans="1:5" x14ac:dyDescent="0.2">
      <c r="A47" s="124" t="s">
        <v>98</v>
      </c>
      <c r="B47" s="125"/>
      <c r="C47" s="125"/>
      <c r="E47" s="126" t="s">
        <v>97</v>
      </c>
    </row>
    <row r="48" spans="1:5" ht="6" customHeight="1" x14ac:dyDescent="0.2">
      <c r="A48" s="127"/>
      <c r="B48" s="127"/>
      <c r="C48" s="127"/>
      <c r="D48" s="127"/>
      <c r="E48" s="128"/>
    </row>
    <row r="49" spans="1:5" ht="12" customHeight="1" x14ac:dyDescent="0.2">
      <c r="A49" s="124" t="s">
        <v>96</v>
      </c>
      <c r="B49" s="125"/>
      <c r="C49" s="125"/>
      <c r="E49" s="126"/>
    </row>
    <row r="50" spans="1:5" ht="9.9499999999999993" customHeight="1" x14ac:dyDescent="0.2">
      <c r="A50" s="124" t="s">
        <v>95</v>
      </c>
      <c r="B50" s="129"/>
      <c r="E50" s="126"/>
    </row>
    <row r="51" spans="1:5" ht="9.9499999999999993" customHeight="1" x14ac:dyDescent="0.2">
      <c r="A51" s="130" t="s">
        <v>94</v>
      </c>
      <c r="B51" s="129"/>
      <c r="E51" s="126"/>
    </row>
    <row r="52" spans="1:5" ht="15" x14ac:dyDescent="0.25">
      <c r="E52" s="131"/>
    </row>
    <row r="53" spans="1:5" ht="15" x14ac:dyDescent="0.25">
      <c r="E53" s="131"/>
    </row>
    <row r="54" spans="1:5" ht="15" x14ac:dyDescent="0.25">
      <c r="E54" s="131"/>
    </row>
    <row r="55" spans="1:5" ht="15" x14ac:dyDescent="0.25">
      <c r="E55" s="131"/>
    </row>
    <row r="56" spans="1:5" ht="15" x14ac:dyDescent="0.25">
      <c r="E56" s="131"/>
    </row>
    <row r="57" spans="1:5" ht="15" x14ac:dyDescent="0.25">
      <c r="E57" s="131"/>
    </row>
    <row r="58" spans="1:5" ht="15" x14ac:dyDescent="0.25">
      <c r="E58" s="131"/>
    </row>
    <row r="59" spans="1:5" ht="15" x14ac:dyDescent="0.25">
      <c r="E59" s="131"/>
    </row>
    <row r="60" spans="1:5" ht="15" x14ac:dyDescent="0.25">
      <c r="E60" s="131"/>
    </row>
    <row r="61" spans="1:5" ht="15" x14ac:dyDescent="0.25">
      <c r="E61" s="131"/>
    </row>
    <row r="62" spans="1:5" ht="15" x14ac:dyDescent="0.25">
      <c r="E62" s="131"/>
    </row>
    <row r="63" spans="1:5" ht="15" x14ac:dyDescent="0.25">
      <c r="E63" s="131"/>
    </row>
    <row r="64" spans="1:5" ht="15" x14ac:dyDescent="0.25">
      <c r="E64" s="131"/>
    </row>
    <row r="65" spans="5:5" ht="15" x14ac:dyDescent="0.25">
      <c r="E65" s="131"/>
    </row>
    <row r="66" spans="5:5" ht="15" x14ac:dyDescent="0.25">
      <c r="E66" s="131"/>
    </row>
    <row r="67" spans="5:5" ht="15" x14ac:dyDescent="0.25">
      <c r="E67" s="131"/>
    </row>
    <row r="68" spans="5:5" ht="15" x14ac:dyDescent="0.25">
      <c r="E68" s="131"/>
    </row>
    <row r="69" spans="5:5" ht="15" x14ac:dyDescent="0.25">
      <c r="E69" s="131"/>
    </row>
    <row r="70" spans="5:5" ht="15" x14ac:dyDescent="0.25">
      <c r="E70" s="131"/>
    </row>
    <row r="71" spans="5:5" ht="15" x14ac:dyDescent="0.25">
      <c r="E71" s="131"/>
    </row>
    <row r="72" spans="5:5" ht="15" x14ac:dyDescent="0.25">
      <c r="E72" s="131"/>
    </row>
    <row r="73" spans="5:5" ht="15" x14ac:dyDescent="0.25">
      <c r="E73" s="131"/>
    </row>
    <row r="74" spans="5:5" ht="15" x14ac:dyDescent="0.25">
      <c r="E74" s="131"/>
    </row>
    <row r="75" spans="5:5" ht="15" x14ac:dyDescent="0.25">
      <c r="E75" s="131"/>
    </row>
    <row r="76" spans="5:5" ht="15" x14ac:dyDescent="0.25">
      <c r="E76" s="131"/>
    </row>
    <row r="77" spans="5:5" ht="15" x14ac:dyDescent="0.25">
      <c r="E77" s="131"/>
    </row>
    <row r="78" spans="5:5" ht="15" x14ac:dyDescent="0.25">
      <c r="E78" s="131"/>
    </row>
    <row r="79" spans="5:5" ht="15" x14ac:dyDescent="0.25">
      <c r="E79" s="131"/>
    </row>
    <row r="80" spans="5:5" ht="15" x14ac:dyDescent="0.25">
      <c r="E80" s="131"/>
    </row>
    <row r="81" spans="5:5" ht="15" x14ac:dyDescent="0.25">
      <c r="E81" s="131"/>
    </row>
    <row r="82" spans="5:5" ht="15" x14ac:dyDescent="0.25">
      <c r="E82" s="131"/>
    </row>
    <row r="83" spans="5:5" ht="15" x14ac:dyDescent="0.25">
      <c r="E83" s="131"/>
    </row>
    <row r="84" spans="5:5" ht="15" x14ac:dyDescent="0.25">
      <c r="E84" s="131"/>
    </row>
    <row r="85" spans="5:5" ht="15" x14ac:dyDescent="0.25">
      <c r="E85" s="131"/>
    </row>
    <row r="86" spans="5:5" ht="15" x14ac:dyDescent="0.25">
      <c r="E86" s="131"/>
    </row>
    <row r="87" spans="5:5" ht="15" x14ac:dyDescent="0.25">
      <c r="E87" s="131"/>
    </row>
    <row r="88" spans="5:5" ht="15" x14ac:dyDescent="0.25">
      <c r="E88" s="131"/>
    </row>
    <row r="89" spans="5:5" ht="15" x14ac:dyDescent="0.25">
      <c r="E89" s="131"/>
    </row>
    <row r="90" spans="5:5" ht="15" x14ac:dyDescent="0.25">
      <c r="E90" s="131"/>
    </row>
    <row r="91" spans="5:5" ht="15" x14ac:dyDescent="0.25">
      <c r="E91" s="131"/>
    </row>
    <row r="92" spans="5:5" ht="15" x14ac:dyDescent="0.25">
      <c r="E92" s="131"/>
    </row>
    <row r="93" spans="5:5" ht="15" x14ac:dyDescent="0.25">
      <c r="E93" s="131"/>
    </row>
    <row r="94" spans="5:5" ht="15" x14ac:dyDescent="0.25">
      <c r="E94" s="131"/>
    </row>
    <row r="95" spans="5:5" ht="15" x14ac:dyDescent="0.25">
      <c r="E95" s="131"/>
    </row>
    <row r="96" spans="5:5" ht="15" x14ac:dyDescent="0.25">
      <c r="E96" s="131"/>
    </row>
    <row r="97" spans="5:5" ht="15" x14ac:dyDescent="0.25">
      <c r="E97" s="131"/>
    </row>
    <row r="98" spans="5:5" ht="15" x14ac:dyDescent="0.25">
      <c r="E98" s="131"/>
    </row>
    <row r="99" spans="5:5" ht="15" x14ac:dyDescent="0.25">
      <c r="E99" s="131"/>
    </row>
    <row r="100" spans="5:5" ht="15" x14ac:dyDescent="0.25">
      <c r="E100" s="131"/>
    </row>
    <row r="101" spans="5:5" ht="15" x14ac:dyDescent="0.25">
      <c r="E101" s="131"/>
    </row>
    <row r="102" spans="5:5" ht="15" x14ac:dyDescent="0.25">
      <c r="E102" s="131"/>
    </row>
    <row r="103" spans="5:5" ht="15" x14ac:dyDescent="0.25">
      <c r="E103" s="131"/>
    </row>
    <row r="104" spans="5:5" ht="15" x14ac:dyDescent="0.25">
      <c r="E104" s="131"/>
    </row>
    <row r="105" spans="5:5" ht="15" x14ac:dyDescent="0.25">
      <c r="E105" s="131"/>
    </row>
    <row r="106" spans="5:5" ht="15" x14ac:dyDescent="0.25">
      <c r="E106" s="131"/>
    </row>
    <row r="107" spans="5:5" ht="15" x14ac:dyDescent="0.25">
      <c r="E107" s="131"/>
    </row>
    <row r="108" spans="5:5" ht="15" x14ac:dyDescent="0.25">
      <c r="E108" s="131"/>
    </row>
    <row r="109" spans="5:5" ht="15" x14ac:dyDescent="0.25">
      <c r="E109" s="131"/>
    </row>
    <row r="110" spans="5:5" ht="15" x14ac:dyDescent="0.25">
      <c r="E110" s="131"/>
    </row>
    <row r="111" spans="5:5" ht="15" x14ac:dyDescent="0.25">
      <c r="E111" s="131"/>
    </row>
    <row r="112" spans="5:5" ht="15" x14ac:dyDescent="0.25">
      <c r="E112" s="131"/>
    </row>
    <row r="113" spans="5:5" ht="15" x14ac:dyDescent="0.25">
      <c r="E113" s="131"/>
    </row>
    <row r="114" spans="5:5" ht="15" x14ac:dyDescent="0.25">
      <c r="E114" s="131"/>
    </row>
    <row r="115" spans="5:5" ht="15" x14ac:dyDescent="0.25">
      <c r="E115" s="131"/>
    </row>
    <row r="116" spans="5:5" ht="15" x14ac:dyDescent="0.25">
      <c r="E116" s="131"/>
    </row>
    <row r="117" spans="5:5" ht="15" x14ac:dyDescent="0.25">
      <c r="E117" s="131"/>
    </row>
    <row r="118" spans="5:5" ht="15" x14ac:dyDescent="0.25">
      <c r="E118" s="131"/>
    </row>
    <row r="119" spans="5:5" ht="15" x14ac:dyDescent="0.25">
      <c r="E119" s="131"/>
    </row>
    <row r="120" spans="5:5" ht="15" x14ac:dyDescent="0.25">
      <c r="E120" s="131"/>
    </row>
    <row r="121" spans="5:5" ht="15" x14ac:dyDescent="0.25">
      <c r="E121" s="131"/>
    </row>
    <row r="122" spans="5:5" ht="15" x14ac:dyDescent="0.25">
      <c r="E122" s="131"/>
    </row>
    <row r="123" spans="5:5" ht="15" x14ac:dyDescent="0.25">
      <c r="E123" s="131"/>
    </row>
    <row r="124" spans="5:5" ht="15" x14ac:dyDescent="0.25">
      <c r="E124" s="131"/>
    </row>
    <row r="125" spans="5:5" ht="15" x14ac:dyDescent="0.25">
      <c r="E125" s="131"/>
    </row>
    <row r="126" spans="5:5" ht="15" x14ac:dyDescent="0.25">
      <c r="E126" s="131"/>
    </row>
    <row r="127" spans="5:5" ht="15" x14ac:dyDescent="0.25">
      <c r="E127" s="131"/>
    </row>
    <row r="128" spans="5:5" ht="15" x14ac:dyDescent="0.25">
      <c r="E128" s="131"/>
    </row>
    <row r="129" spans="5:5" ht="15" x14ac:dyDescent="0.25">
      <c r="E129" s="131"/>
    </row>
    <row r="130" spans="5:5" ht="15" x14ac:dyDescent="0.25">
      <c r="E130" s="131"/>
    </row>
    <row r="131" spans="5:5" ht="15" x14ac:dyDescent="0.25">
      <c r="E131" s="131"/>
    </row>
    <row r="132" spans="5:5" ht="15" x14ac:dyDescent="0.25">
      <c r="E132" s="131"/>
    </row>
    <row r="133" spans="5:5" ht="15" x14ac:dyDescent="0.25">
      <c r="E133" s="131"/>
    </row>
    <row r="134" spans="5:5" ht="15" x14ac:dyDescent="0.25">
      <c r="E134" s="131"/>
    </row>
    <row r="135" spans="5:5" ht="15" x14ac:dyDescent="0.25">
      <c r="E135" s="131"/>
    </row>
    <row r="136" spans="5:5" ht="15" x14ac:dyDescent="0.25">
      <c r="E136" s="131"/>
    </row>
    <row r="137" spans="5:5" ht="15" x14ac:dyDescent="0.25">
      <c r="E137" s="131"/>
    </row>
    <row r="138" spans="5:5" ht="15" x14ac:dyDescent="0.25">
      <c r="E138" s="131"/>
    </row>
    <row r="139" spans="5:5" ht="15" x14ac:dyDescent="0.25">
      <c r="E139" s="131"/>
    </row>
    <row r="140" spans="5:5" ht="15" x14ac:dyDescent="0.25">
      <c r="E140" s="131"/>
    </row>
    <row r="141" spans="5:5" ht="15" x14ac:dyDescent="0.25">
      <c r="E141" s="131"/>
    </row>
    <row r="142" spans="5:5" ht="15" x14ac:dyDescent="0.25">
      <c r="E142" s="131"/>
    </row>
    <row r="143" spans="5:5" ht="15" x14ac:dyDescent="0.25">
      <c r="E143" s="131"/>
    </row>
    <row r="144" spans="5:5" ht="15" x14ac:dyDescent="0.25">
      <c r="E144" s="131"/>
    </row>
    <row r="145" spans="5:5" ht="15" x14ac:dyDescent="0.25">
      <c r="E145" s="131"/>
    </row>
    <row r="146" spans="5:5" ht="15" x14ac:dyDescent="0.25">
      <c r="E146" s="131"/>
    </row>
    <row r="147" spans="5:5" ht="15" x14ac:dyDescent="0.25">
      <c r="E147" s="131"/>
    </row>
    <row r="148" spans="5:5" ht="15" x14ac:dyDescent="0.25">
      <c r="E148" s="131"/>
    </row>
    <row r="149" spans="5:5" ht="15" x14ac:dyDescent="0.25">
      <c r="E149" s="131"/>
    </row>
    <row r="150" spans="5:5" ht="15" x14ac:dyDescent="0.25">
      <c r="E150" s="131"/>
    </row>
    <row r="151" spans="5:5" ht="15" x14ac:dyDescent="0.25">
      <c r="E151" s="131"/>
    </row>
    <row r="152" spans="5:5" ht="15" x14ac:dyDescent="0.25">
      <c r="E152" s="131"/>
    </row>
    <row r="153" spans="5:5" ht="15" x14ac:dyDescent="0.25">
      <c r="E153" s="131"/>
    </row>
    <row r="154" spans="5:5" ht="15" x14ac:dyDescent="0.25">
      <c r="E154" s="131"/>
    </row>
    <row r="155" spans="5:5" ht="15" x14ac:dyDescent="0.25">
      <c r="E155" s="131"/>
    </row>
    <row r="156" spans="5:5" ht="15" x14ac:dyDescent="0.25">
      <c r="E156" s="131"/>
    </row>
    <row r="157" spans="5:5" ht="15" x14ac:dyDescent="0.25">
      <c r="E157" s="131"/>
    </row>
    <row r="158" spans="5:5" ht="15" x14ac:dyDescent="0.25">
      <c r="E158" s="131"/>
    </row>
    <row r="159" spans="5:5" ht="15" x14ac:dyDescent="0.25">
      <c r="E159" s="131"/>
    </row>
    <row r="160" spans="5:5" ht="15" x14ac:dyDescent="0.25">
      <c r="E160" s="131"/>
    </row>
    <row r="161" spans="5:5" ht="15" x14ac:dyDescent="0.25">
      <c r="E161" s="131"/>
    </row>
    <row r="162" spans="5:5" ht="15" x14ac:dyDescent="0.25">
      <c r="E162" s="131"/>
    </row>
    <row r="163" spans="5:5" ht="15" x14ac:dyDescent="0.25">
      <c r="E163" s="131"/>
    </row>
    <row r="164" spans="5:5" ht="15" x14ac:dyDescent="0.25">
      <c r="E164" s="131"/>
    </row>
    <row r="165" spans="5:5" ht="15" x14ac:dyDescent="0.25">
      <c r="E165" s="131"/>
    </row>
    <row r="166" spans="5:5" ht="15" x14ac:dyDescent="0.25">
      <c r="E166" s="131"/>
    </row>
    <row r="167" spans="5:5" ht="15" x14ac:dyDescent="0.25">
      <c r="E167" s="131"/>
    </row>
    <row r="168" spans="5:5" ht="15" x14ac:dyDescent="0.25">
      <c r="E168" s="131"/>
    </row>
    <row r="169" spans="5:5" ht="15" x14ac:dyDescent="0.25">
      <c r="E169" s="131"/>
    </row>
    <row r="170" spans="5:5" ht="15" x14ac:dyDescent="0.25">
      <c r="E170" s="131"/>
    </row>
    <row r="171" spans="5:5" ht="15" x14ac:dyDescent="0.25">
      <c r="E171" s="131"/>
    </row>
    <row r="172" spans="5:5" ht="15" x14ac:dyDescent="0.25">
      <c r="E172" s="131"/>
    </row>
    <row r="173" spans="5:5" ht="15" x14ac:dyDescent="0.25">
      <c r="E173" s="131"/>
    </row>
    <row r="174" spans="5:5" ht="15" x14ac:dyDescent="0.25">
      <c r="E174" s="131"/>
    </row>
    <row r="175" spans="5:5" ht="15" x14ac:dyDescent="0.25">
      <c r="E175" s="131"/>
    </row>
    <row r="176" spans="5:5" ht="15" x14ac:dyDescent="0.25">
      <c r="E176" s="131"/>
    </row>
    <row r="177" spans="5:5" ht="15" x14ac:dyDescent="0.25">
      <c r="E177" s="131"/>
    </row>
    <row r="178" spans="5:5" ht="15" x14ac:dyDescent="0.25">
      <c r="E178" s="131"/>
    </row>
    <row r="179" spans="5:5" ht="15" x14ac:dyDescent="0.25">
      <c r="E179" s="131"/>
    </row>
    <row r="180" spans="5:5" ht="15" x14ac:dyDescent="0.25">
      <c r="E180" s="131"/>
    </row>
    <row r="181" spans="5:5" ht="15" x14ac:dyDescent="0.25">
      <c r="E181" s="131"/>
    </row>
    <row r="182" spans="5:5" ht="15" x14ac:dyDescent="0.25">
      <c r="E182" s="131"/>
    </row>
    <row r="183" spans="5:5" ht="15" x14ac:dyDescent="0.25">
      <c r="E183" s="131"/>
    </row>
    <row r="184" spans="5:5" ht="15" x14ac:dyDescent="0.25">
      <c r="E184" s="131"/>
    </row>
    <row r="185" spans="5:5" ht="15" x14ac:dyDescent="0.25">
      <c r="E185" s="131"/>
    </row>
    <row r="186" spans="5:5" ht="15" x14ac:dyDescent="0.25">
      <c r="E186" s="131"/>
    </row>
    <row r="187" spans="5:5" ht="15" x14ac:dyDescent="0.25">
      <c r="E187" s="131"/>
    </row>
    <row r="188" spans="5:5" ht="15" x14ac:dyDescent="0.25">
      <c r="E188" s="131"/>
    </row>
    <row r="189" spans="5:5" ht="15" x14ac:dyDescent="0.25">
      <c r="E189" s="131"/>
    </row>
    <row r="190" spans="5:5" ht="15" x14ac:dyDescent="0.25">
      <c r="E190" s="131"/>
    </row>
    <row r="191" spans="5:5" ht="15" x14ac:dyDescent="0.25">
      <c r="E191" s="131"/>
    </row>
    <row r="192" spans="5:5" ht="15" x14ac:dyDescent="0.25">
      <c r="E192" s="131"/>
    </row>
    <row r="193" spans="5:5" ht="15" x14ac:dyDescent="0.25">
      <c r="E193" s="131"/>
    </row>
    <row r="194" spans="5:5" ht="15" x14ac:dyDescent="0.25">
      <c r="E194" s="131"/>
    </row>
    <row r="195" spans="5:5" ht="15" x14ac:dyDescent="0.25">
      <c r="E195" s="131"/>
    </row>
    <row r="196" spans="5:5" ht="15" x14ac:dyDescent="0.25">
      <c r="E196" s="131"/>
    </row>
    <row r="197" spans="5:5" ht="15" x14ac:dyDescent="0.25">
      <c r="E197" s="131"/>
    </row>
    <row r="198" spans="5:5" ht="15" x14ac:dyDescent="0.25">
      <c r="E198" s="131"/>
    </row>
    <row r="199" spans="5:5" ht="15" x14ac:dyDescent="0.25">
      <c r="E199" s="131"/>
    </row>
    <row r="200" spans="5:5" ht="15" x14ac:dyDescent="0.25">
      <c r="E200" s="131"/>
    </row>
    <row r="201" spans="5:5" ht="15" x14ac:dyDescent="0.25">
      <c r="E201" s="131"/>
    </row>
    <row r="202" spans="5:5" ht="15" x14ac:dyDescent="0.25">
      <c r="E202" s="131"/>
    </row>
    <row r="203" spans="5:5" ht="15" x14ac:dyDescent="0.25">
      <c r="E203" s="131"/>
    </row>
    <row r="204" spans="5:5" ht="15" x14ac:dyDescent="0.25">
      <c r="E204" s="131"/>
    </row>
    <row r="205" spans="5:5" ht="15" x14ac:dyDescent="0.25">
      <c r="E205" s="131"/>
    </row>
    <row r="206" spans="5:5" ht="15" x14ac:dyDescent="0.25">
      <c r="E206" s="131"/>
    </row>
    <row r="207" spans="5:5" ht="15" x14ac:dyDescent="0.25">
      <c r="E207" s="131"/>
    </row>
    <row r="208" spans="5:5" ht="15" x14ac:dyDescent="0.25">
      <c r="E208" s="131"/>
    </row>
    <row r="209" spans="5:5" ht="15" x14ac:dyDescent="0.25">
      <c r="E209" s="131"/>
    </row>
    <row r="210" spans="5:5" ht="15" x14ac:dyDescent="0.25">
      <c r="E210" s="131"/>
    </row>
    <row r="211" spans="5:5" ht="15" x14ac:dyDescent="0.25">
      <c r="E211" s="131"/>
    </row>
    <row r="212" spans="5:5" ht="15" x14ac:dyDescent="0.25">
      <c r="E212" s="131"/>
    </row>
    <row r="213" spans="5:5" ht="15" x14ac:dyDescent="0.25">
      <c r="E213" s="131"/>
    </row>
    <row r="214" spans="5:5" ht="15" x14ac:dyDescent="0.25">
      <c r="E214" s="131"/>
    </row>
    <row r="215" spans="5:5" ht="15" x14ac:dyDescent="0.25">
      <c r="E215" s="131"/>
    </row>
    <row r="216" spans="5:5" ht="15" x14ac:dyDescent="0.25">
      <c r="E216" s="131"/>
    </row>
    <row r="217" spans="5:5" ht="15" x14ac:dyDescent="0.25">
      <c r="E217" s="131"/>
    </row>
    <row r="218" spans="5:5" ht="15" x14ac:dyDescent="0.25">
      <c r="E218" s="131"/>
    </row>
    <row r="219" spans="5:5" ht="15" x14ac:dyDescent="0.25">
      <c r="E219" s="131"/>
    </row>
    <row r="220" spans="5:5" ht="15" x14ac:dyDescent="0.25">
      <c r="E220" s="131"/>
    </row>
    <row r="221" spans="5:5" ht="15" x14ac:dyDescent="0.25">
      <c r="E221" s="131"/>
    </row>
    <row r="222" spans="5:5" ht="15" x14ac:dyDescent="0.25">
      <c r="E222" s="131"/>
    </row>
    <row r="223" spans="5:5" ht="15" x14ac:dyDescent="0.25">
      <c r="E223" s="131"/>
    </row>
    <row r="224" spans="5:5" ht="15" x14ac:dyDescent="0.25">
      <c r="E224" s="131"/>
    </row>
    <row r="225" spans="5:5" ht="15" x14ac:dyDescent="0.25">
      <c r="E225" s="131"/>
    </row>
    <row r="226" spans="5:5" ht="15" x14ac:dyDescent="0.25">
      <c r="E226" s="131"/>
    </row>
    <row r="227" spans="5:5" ht="15" x14ac:dyDescent="0.25">
      <c r="E227" s="131"/>
    </row>
    <row r="228" spans="5:5" ht="15" x14ac:dyDescent="0.25">
      <c r="E228" s="131"/>
    </row>
    <row r="229" spans="5:5" ht="15" x14ac:dyDescent="0.25">
      <c r="E229" s="131"/>
    </row>
    <row r="230" spans="5:5" ht="15" x14ac:dyDescent="0.25">
      <c r="E230" s="131"/>
    </row>
    <row r="231" spans="5:5" ht="15" x14ac:dyDescent="0.25">
      <c r="E231" s="131"/>
    </row>
    <row r="232" spans="5:5" ht="15" x14ac:dyDescent="0.25">
      <c r="E232" s="131"/>
    </row>
  </sheetData>
  <mergeCells count="8">
    <mergeCell ref="B19:C19"/>
    <mergeCell ref="A1:E1"/>
    <mergeCell ref="A2:E2"/>
    <mergeCell ref="A3:E3"/>
    <mergeCell ref="B12:C12"/>
    <mergeCell ref="A6:E6"/>
    <mergeCell ref="A8:E8"/>
    <mergeCell ref="A10:B10"/>
  </mergeCells>
  <hyperlinks>
    <hyperlink ref="F1" location="TOC!A1" display="Back to TOC"/>
  </hyperlinks>
  <printOptions horizontalCentered="1" verticalCentered="1"/>
  <pageMargins left="0.75" right="0.75" top="0.25" bottom="0.2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60ff433-699b-416e-90ec-ed558c2cbc47">7R7D6ACD4NEY-109082864-2</_dlc_DocId>
    <_dlc_DocIdUrl xmlns="b60ff433-699b-416e-90ec-ed558c2cbc47">
      <Url>https://unebraska.sharepoint.com/varner/businessfinance/facilities/campus/_layouts/15/DocIdRedir.aspx?ID=7R7D6ACD4NEY-109082864-2</Url>
      <Description>7R7D6ACD4NEY-109082864-2</Description>
    </_dlc_DocIdUrl>
    <Program_x0020_Title xmlns="398c1aa2-bd77-4516-b123-cc02e7340cc2">Cope Stadium Test Program</Program_x0020_Title>
    <Due_x0020_Date xmlns="398c1aa2-bd77-4516-b123-cc02e7340cc2">2017-03-31T05:00:00+00:00</Due_x0020_Date>
    <SharedWithUsers xmlns="b60ff433-699b-416e-90ec-ed558c2cbc47">
      <UserInfo>
        <DisplayName>tracy.aksamit@gmail.com</DisplayName>
        <AccountId>780</AccountId>
        <AccountType/>
      </UserInfo>
    </SharedWithUsers>
    <LastSharedByUser xmlns="b60ff433-699b-416e-90ec-ed558c2cbc47">taksamit@nebraska.edu</LastSharedByUser>
    <LastSharedByTime xmlns="b60ff433-699b-416e-90ec-ed558c2cbc47">2016-11-01T00:48:12+00:00</LastSharedByTim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A500B9948ED246AC0268D8E9C26FA2" ma:contentTypeVersion="7" ma:contentTypeDescription="Create a new document." ma:contentTypeScope="" ma:versionID="6aa843be0a3c0c029ecabcfb16975f0c">
  <xsd:schema xmlns:xsd="http://www.w3.org/2001/XMLSchema" xmlns:xs="http://www.w3.org/2001/XMLSchema" xmlns:p="http://schemas.microsoft.com/office/2006/metadata/properties" xmlns:ns2="b60ff433-699b-416e-90ec-ed558c2cbc47" xmlns:ns3="398c1aa2-bd77-4516-b123-cc02e7340cc2" targetNamespace="http://schemas.microsoft.com/office/2006/metadata/properties" ma:root="true" ma:fieldsID="e51e3455b06ce99cdeaddc556130486e" ns2:_="" ns3:_="">
    <xsd:import namespace="b60ff433-699b-416e-90ec-ed558c2cbc47"/>
    <xsd:import namespace="398c1aa2-bd77-4516-b123-cc02e7340cc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Program_x0020_Title" minOccurs="0"/>
                <xsd:element ref="ns3:Due_x0020_Date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ff433-699b-416e-90ec-ed558c2cbc4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6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7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c1aa2-bd77-4516-b123-cc02e7340cc2" elementFormDefault="qualified">
    <xsd:import namespace="http://schemas.microsoft.com/office/2006/documentManagement/types"/>
    <xsd:import namespace="http://schemas.microsoft.com/office/infopath/2007/PartnerControls"/>
    <xsd:element name="Program_x0020_Title" ma:index="13" nillable="true" ma:displayName="Program Title" ma:internalName="Program_x0020_Title">
      <xsd:simpleType>
        <xsd:restriction base="dms:Text">
          <xsd:maxLength value="255"/>
        </xsd:restriction>
      </xsd:simpleType>
    </xsd:element>
    <xsd:element name="Due_x0020_Date" ma:index="14" nillable="true" ma:displayName="Due Date" ma:format="DateOnly" ma:internalName="Due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7D6072-B244-44BF-A09E-A9D14EF60D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1F1F5D-388F-4A29-9387-076FD3D2F4D8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b60ff433-699b-416e-90ec-ed558c2cbc47"/>
    <ds:schemaRef ds:uri="http://schemas.openxmlformats.org/package/2006/metadata/core-properties"/>
    <ds:schemaRef ds:uri="398c1aa2-bd77-4516-b123-cc02e7340cc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888F096-83FC-4367-8356-F7CBF529F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ff433-699b-416e-90ec-ed558c2cbc47"/>
    <ds:schemaRef ds:uri="398c1aa2-bd77-4516-b123-cc02e7340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098889F-FD0B-4EFE-A5EF-2ED07820A35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TOC</vt:lpstr>
      <vt:lpstr>2.A Enrollment Statistics</vt:lpstr>
      <vt:lpstr>2.B.1 Total Cost of Ownership</vt:lpstr>
      <vt:lpstr>5.B Existing Areas</vt:lpstr>
      <vt:lpstr>5.C Utilization of Space</vt:lpstr>
      <vt:lpstr>6.B.1. Basis for Space Rqmts</vt:lpstr>
      <vt:lpstr>6.B.1 Summary for PS</vt:lpstr>
      <vt:lpstr>7.B. Furn &amp; Equip</vt:lpstr>
      <vt:lpstr>8.G Artwork</vt:lpstr>
      <vt:lpstr>9.B. Total Project Cost detail</vt:lpstr>
      <vt:lpstr>'8.G Artwork'!Print_Area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L Aksamit</dc:creator>
  <cp:keywords/>
  <dc:description/>
  <cp:lastModifiedBy>Tracy L Aksamit</cp:lastModifiedBy>
  <cp:revision/>
  <cp:lastPrinted>2018-11-15T18:56:14Z</cp:lastPrinted>
  <dcterms:created xsi:type="dcterms:W3CDTF">2014-08-18T15:49:01Z</dcterms:created>
  <dcterms:modified xsi:type="dcterms:W3CDTF">2018-11-15T18:59:46Z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0x01010021A500B9948ED246AC0268D8E9C26FA2</vt:lpwstr>
  </property>
  <property fmtid="{D5CDD505-2E9C-101B-9397-08002B2CF9AE}" pid="3" name="_dlc_DocIdItemGuid">
    <vt:lpwstr>8c1e46c7-22d6-4a89-928f-ec1cd0631505</vt:lpwstr>
  </property>
</Properties>
</file>